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45" windowWidth="24915" windowHeight="11055"/>
  </bookViews>
  <sheets>
    <sheet name="(1) Gesamtstatistik" sheetId="13" r:id="rId1"/>
    <sheet name="(6.1) Fz-arten n.Benutz 1.HJ " sheetId="2" r:id="rId2"/>
    <sheet name="(6.2) Fz-arten n.Benutz 2.HJ " sheetId="14" r:id="rId3"/>
    <sheet name="(14) Antriebsarten " sheetId="4" r:id="rId4"/>
    <sheet name="(15) Schadstoffarmstufen" sheetId="5" r:id="rId5"/>
    <sheet name="Schadstoffarmstufen Diesel" sheetId="6" r:id="rId6"/>
    <sheet name="(15.8) Euro 6 Fahrzeuge" sheetId="7" r:id="rId7"/>
    <sheet name="Euro 6 Fahrzeuge" sheetId="8" r:id="rId8"/>
    <sheet name="(20) Farben" sheetId="9" r:id="rId9"/>
    <sheet name="(24) Zul.nach Postleitzahlen" sheetId="10" r:id="rId10"/>
    <sheet name="(29) Hersteller motorisierte Fz" sheetId="11" r:id="rId11"/>
    <sheet name="(29.1) Hersteller Anhänger" sheetId="12" r:id="rId12"/>
  </sheets>
  <externalReferences>
    <externalReference r:id="rId13"/>
  </externalReferences>
  <calcPr calcId="145621"/>
</workbook>
</file>

<file path=xl/calcChain.xml><?xml version="1.0" encoding="utf-8"?>
<calcChain xmlns="http://schemas.openxmlformats.org/spreadsheetml/2006/main">
  <c r="Q55" i="14" l="1"/>
  <c r="O48" i="14"/>
  <c r="N48" i="14"/>
  <c r="M48" i="14"/>
  <c r="L48" i="14"/>
  <c r="K48" i="14"/>
  <c r="J48" i="14"/>
  <c r="I48" i="14"/>
  <c r="H48" i="14"/>
  <c r="G48" i="14"/>
  <c r="F48" i="14"/>
  <c r="P48" i="14" s="1"/>
  <c r="E48" i="14"/>
  <c r="P47" i="14"/>
  <c r="P46" i="14"/>
  <c r="Q47" i="14" s="1"/>
  <c r="P45" i="14"/>
  <c r="P44" i="14"/>
  <c r="Q45" i="14" s="1"/>
  <c r="Q43" i="14"/>
  <c r="P43" i="14"/>
  <c r="Q48" i="14" s="1"/>
  <c r="O41" i="14"/>
  <c r="N41" i="14"/>
  <c r="M41" i="14"/>
  <c r="L41" i="14"/>
  <c r="K41" i="14"/>
  <c r="J41" i="14"/>
  <c r="I41" i="14"/>
  <c r="H41" i="14"/>
  <c r="G41" i="14"/>
  <c r="F41" i="14"/>
  <c r="E41" i="14"/>
  <c r="P41" i="14" s="1"/>
  <c r="P40" i="14"/>
  <c r="P39" i="14"/>
  <c r="Q40" i="14" s="1"/>
  <c r="P38" i="14"/>
  <c r="P37" i="14"/>
  <c r="Q38" i="14" s="1"/>
  <c r="P36" i="14"/>
  <c r="Q36" i="14" s="1"/>
  <c r="O34" i="14"/>
  <c r="N34" i="14"/>
  <c r="M34" i="14"/>
  <c r="L34" i="14"/>
  <c r="K34" i="14"/>
  <c r="J34" i="14"/>
  <c r="I34" i="14"/>
  <c r="H34" i="14"/>
  <c r="G34" i="14"/>
  <c r="F34" i="14"/>
  <c r="P34" i="14" s="1"/>
  <c r="E34" i="14"/>
  <c r="P33" i="14"/>
  <c r="P32" i="14"/>
  <c r="Q33" i="14" s="1"/>
  <c r="P31" i="14"/>
  <c r="P30" i="14"/>
  <c r="Q31" i="14" s="1"/>
  <c r="Q29" i="14"/>
  <c r="P29" i="14"/>
  <c r="Q34" i="14" s="1"/>
  <c r="O27" i="14"/>
  <c r="N27" i="14"/>
  <c r="M27" i="14"/>
  <c r="L27" i="14"/>
  <c r="K27" i="14"/>
  <c r="J27" i="14"/>
  <c r="I27" i="14"/>
  <c r="H27" i="14"/>
  <c r="G27" i="14"/>
  <c r="F27" i="14"/>
  <c r="E27" i="14"/>
  <c r="P27" i="14" s="1"/>
  <c r="P26" i="14"/>
  <c r="P25" i="14"/>
  <c r="Q26" i="14" s="1"/>
  <c r="P24" i="14"/>
  <c r="P23" i="14"/>
  <c r="Q24" i="14" s="1"/>
  <c r="P22" i="14"/>
  <c r="Q22" i="14" s="1"/>
  <c r="O20" i="14"/>
  <c r="N20" i="14"/>
  <c r="M20" i="14"/>
  <c r="L20" i="14"/>
  <c r="K20" i="14"/>
  <c r="J20" i="14"/>
  <c r="I20" i="14"/>
  <c r="H20" i="14"/>
  <c r="G20" i="14"/>
  <c r="F20" i="14"/>
  <c r="P20" i="14" s="1"/>
  <c r="E20" i="14"/>
  <c r="P19" i="14"/>
  <c r="P18" i="14"/>
  <c r="Q19" i="14" s="1"/>
  <c r="P17" i="14"/>
  <c r="P16" i="14"/>
  <c r="Q17" i="14" s="1"/>
  <c r="Q15" i="14"/>
  <c r="P15" i="14"/>
  <c r="Q20" i="14" s="1"/>
  <c r="O12" i="14"/>
  <c r="N12" i="14"/>
  <c r="M12" i="14"/>
  <c r="L12" i="14"/>
  <c r="K12" i="14"/>
  <c r="J12" i="14"/>
  <c r="I12" i="14"/>
  <c r="H12" i="14"/>
  <c r="G12" i="14"/>
  <c r="F12" i="14"/>
  <c r="P12" i="14" s="1"/>
  <c r="E12" i="14"/>
  <c r="P11" i="14"/>
  <c r="P10" i="14"/>
  <c r="Q11" i="14" s="1"/>
  <c r="P9" i="14"/>
  <c r="Q13" i="14" s="1"/>
  <c r="P8" i="14"/>
  <c r="Q9" i="14" s="1"/>
  <c r="Q7" i="14"/>
  <c r="P7" i="14"/>
  <c r="Q12" i="14" s="1"/>
  <c r="Q30" i="13"/>
  <c r="L30" i="13"/>
  <c r="K30" i="13"/>
  <c r="J30" i="13"/>
  <c r="I30" i="13"/>
  <c r="H30" i="13"/>
  <c r="G30" i="13"/>
  <c r="F30" i="13"/>
  <c r="E30" i="13"/>
  <c r="D30" i="13"/>
  <c r="C30" i="13"/>
  <c r="M30" i="13" s="1"/>
  <c r="B30" i="13"/>
  <c r="Q28" i="13"/>
  <c r="L28" i="13"/>
  <c r="K28" i="13"/>
  <c r="J28" i="13"/>
  <c r="I28" i="13"/>
  <c r="H28" i="13"/>
  <c r="G28" i="13"/>
  <c r="F28" i="13"/>
  <c r="E28" i="13"/>
  <c r="D28" i="13"/>
  <c r="C28" i="13"/>
  <c r="B28" i="13"/>
  <c r="M28" i="13" s="1"/>
  <c r="Q26" i="13"/>
  <c r="L26" i="13"/>
  <c r="K26" i="13"/>
  <c r="J26" i="13"/>
  <c r="I26" i="13"/>
  <c r="H26" i="13"/>
  <c r="G26" i="13"/>
  <c r="F26" i="13"/>
  <c r="E26" i="13"/>
  <c r="D26" i="13"/>
  <c r="C26" i="13"/>
  <c r="M26" i="13" s="1"/>
  <c r="B26" i="13"/>
  <c r="Q24" i="13"/>
  <c r="L24" i="13"/>
  <c r="K24" i="13"/>
  <c r="J24" i="13"/>
  <c r="I24" i="13"/>
  <c r="H24" i="13"/>
  <c r="G24" i="13"/>
  <c r="F24" i="13"/>
  <c r="E24" i="13"/>
  <c r="D24" i="13"/>
  <c r="C24" i="13"/>
  <c r="B24" i="13"/>
  <c r="M24" i="13" s="1"/>
  <c r="Q22" i="13"/>
  <c r="L22" i="13"/>
  <c r="K22" i="13"/>
  <c r="J22" i="13"/>
  <c r="I22" i="13"/>
  <c r="H22" i="13"/>
  <c r="G22" i="13"/>
  <c r="F22" i="13"/>
  <c r="E22" i="13"/>
  <c r="D22" i="13"/>
  <c r="C22" i="13"/>
  <c r="M22" i="13" s="1"/>
  <c r="B22" i="13"/>
  <c r="Q20" i="13"/>
  <c r="L20" i="13"/>
  <c r="K20" i="13"/>
  <c r="J20" i="13"/>
  <c r="I20" i="13"/>
  <c r="H20" i="13"/>
  <c r="G20" i="13"/>
  <c r="F20" i="13"/>
  <c r="E20" i="13"/>
  <c r="D20" i="13"/>
  <c r="C20" i="13"/>
  <c r="B20" i="13"/>
  <c r="M20" i="13" s="1"/>
  <c r="Q18" i="13"/>
  <c r="L18" i="13"/>
  <c r="K18" i="13"/>
  <c r="J18" i="13"/>
  <c r="I18" i="13"/>
  <c r="H18" i="13"/>
  <c r="G18" i="13"/>
  <c r="F18" i="13"/>
  <c r="E18" i="13"/>
  <c r="D18" i="13"/>
  <c r="C18" i="13"/>
  <c r="B18" i="13"/>
  <c r="M18" i="13" s="1"/>
  <c r="Q16" i="13"/>
  <c r="L16" i="13"/>
  <c r="K16" i="13"/>
  <c r="J16" i="13"/>
  <c r="I16" i="13"/>
  <c r="H16" i="13"/>
  <c r="G16" i="13"/>
  <c r="F16" i="13"/>
  <c r="E16" i="13"/>
  <c r="D16" i="13"/>
  <c r="C16" i="13"/>
  <c r="B16" i="13"/>
  <c r="M16" i="13" s="1"/>
  <c r="Q14" i="13"/>
  <c r="L14" i="13"/>
  <c r="K14" i="13"/>
  <c r="J14" i="13"/>
  <c r="I14" i="13"/>
  <c r="H14" i="13"/>
  <c r="G14" i="13"/>
  <c r="F14" i="13"/>
  <c r="E14" i="13"/>
  <c r="D14" i="13"/>
  <c r="C14" i="13"/>
  <c r="B14" i="13"/>
  <c r="M14" i="13" s="1"/>
  <c r="Q12" i="13"/>
  <c r="L12" i="13"/>
  <c r="K12" i="13"/>
  <c r="J12" i="13"/>
  <c r="I12" i="13"/>
  <c r="H12" i="13"/>
  <c r="G12" i="13"/>
  <c r="F12" i="13"/>
  <c r="E12" i="13"/>
  <c r="D12" i="13"/>
  <c r="C12" i="13"/>
  <c r="B12" i="13"/>
  <c r="M12" i="13" s="1"/>
  <c r="Q10" i="13"/>
  <c r="L10" i="13"/>
  <c r="K10" i="13"/>
  <c r="J10" i="13"/>
  <c r="I10" i="13"/>
  <c r="H10" i="13"/>
  <c r="G10" i="13"/>
  <c r="F10" i="13"/>
  <c r="E10" i="13"/>
  <c r="D10" i="13"/>
  <c r="C10" i="13"/>
  <c r="B10" i="13"/>
  <c r="M10" i="13" s="1"/>
  <c r="Q8" i="13"/>
  <c r="L8" i="13"/>
  <c r="K8" i="13"/>
  <c r="J8" i="13"/>
  <c r="I8" i="13"/>
  <c r="H8" i="13"/>
  <c r="G8" i="13"/>
  <c r="F8" i="13"/>
  <c r="E8" i="13"/>
  <c r="D8" i="13"/>
  <c r="C8" i="13"/>
  <c r="B8" i="13"/>
  <c r="M8" i="13" s="1"/>
  <c r="Q27" i="14" l="1"/>
  <c r="Q41" i="14"/>
  <c r="R37" i="10" l="1"/>
  <c r="Q37" i="10"/>
  <c r="P37" i="10"/>
  <c r="O37" i="10"/>
  <c r="N37" i="10"/>
  <c r="M37" i="10"/>
  <c r="L37" i="10"/>
  <c r="K37" i="10"/>
  <c r="J37" i="10"/>
  <c r="I37" i="10"/>
  <c r="H37" i="10"/>
  <c r="G37" i="10"/>
  <c r="R36" i="10"/>
  <c r="Q36" i="10"/>
  <c r="P36" i="10"/>
  <c r="O36" i="10"/>
  <c r="N36" i="10"/>
  <c r="M36" i="10"/>
  <c r="L36" i="10"/>
  <c r="K36" i="10"/>
  <c r="J36" i="10"/>
  <c r="I36" i="10"/>
  <c r="H36" i="10"/>
  <c r="G36" i="10"/>
  <c r="R35" i="10"/>
  <c r="Q35" i="10"/>
  <c r="P35" i="10"/>
  <c r="O35" i="10"/>
  <c r="N35" i="10"/>
  <c r="M35" i="10"/>
  <c r="L35" i="10"/>
  <c r="K35" i="10"/>
  <c r="J35" i="10"/>
  <c r="I35" i="10"/>
  <c r="H35" i="10"/>
  <c r="G35" i="10"/>
  <c r="R34" i="10"/>
  <c r="Q34" i="10"/>
  <c r="P34" i="10"/>
  <c r="O34" i="10"/>
  <c r="N34" i="10"/>
  <c r="M34" i="10"/>
  <c r="L34" i="10"/>
  <c r="K34" i="10"/>
  <c r="J34" i="10"/>
  <c r="I34" i="10"/>
  <c r="H34" i="10"/>
  <c r="G34" i="10"/>
  <c r="N35" i="9"/>
  <c r="N32" i="9"/>
  <c r="O29" i="9"/>
  <c r="N29" i="9"/>
  <c r="N26" i="9"/>
  <c r="N23" i="9"/>
  <c r="N20" i="9"/>
  <c r="N17" i="9"/>
  <c r="N14" i="9"/>
  <c r="N11" i="9"/>
  <c r="N8" i="9"/>
  <c r="N5" i="9"/>
  <c r="BB32" i="8"/>
  <c r="AT32" i="8"/>
  <c r="AQ32" i="8"/>
  <c r="AL32" i="8"/>
  <c r="AH32" i="8"/>
  <c r="AD32" i="8"/>
  <c r="Z32" i="8"/>
  <c r="S32" i="8"/>
  <c r="AU32" i="8" s="1"/>
  <c r="R32" i="8"/>
  <c r="Q32" i="8"/>
  <c r="AS32" i="8" s="1"/>
  <c r="AV32" i="8" s="1"/>
  <c r="O32" i="8"/>
  <c r="K32" i="8"/>
  <c r="G32" i="8"/>
  <c r="BB30" i="8"/>
  <c r="AU30" i="8"/>
  <c r="AQ30" i="8"/>
  <c r="AL30" i="8"/>
  <c r="AH30" i="8"/>
  <c r="AD30" i="8"/>
  <c r="Z30" i="8"/>
  <c r="S30" i="8"/>
  <c r="R30" i="8"/>
  <c r="AT30" i="8" s="1"/>
  <c r="O30" i="8"/>
  <c r="K30" i="8"/>
  <c r="D30" i="8"/>
  <c r="Q30" i="8" s="1"/>
  <c r="BB28" i="8"/>
  <c r="AU28" i="8"/>
  <c r="AS28" i="8"/>
  <c r="AV28" i="8" s="1"/>
  <c r="AQ28" i="8"/>
  <c r="AL28" i="8"/>
  <c r="AH28" i="8"/>
  <c r="AD28" i="8"/>
  <c r="Z28" i="8"/>
  <c r="S28" i="8"/>
  <c r="R28" i="8"/>
  <c r="AT28" i="8" s="1"/>
  <c r="Q28" i="8"/>
  <c r="O28" i="8"/>
  <c r="K28" i="8"/>
  <c r="G28" i="8"/>
  <c r="BB26" i="8"/>
  <c r="AT26" i="8"/>
  <c r="AQ26" i="8"/>
  <c r="AL26" i="8"/>
  <c r="AH26" i="8"/>
  <c r="AD26" i="8"/>
  <c r="Z26" i="8"/>
  <c r="S26" i="8"/>
  <c r="AU26" i="8" s="1"/>
  <c r="R26" i="8"/>
  <c r="Q26" i="8"/>
  <c r="AS26" i="8" s="1"/>
  <c r="AV26" i="8" s="1"/>
  <c r="O26" i="8"/>
  <c r="K26" i="8"/>
  <c r="G26" i="8"/>
  <c r="BB24" i="8"/>
  <c r="AQ24" i="8"/>
  <c r="AL24" i="8"/>
  <c r="AH24" i="8"/>
  <c r="AD24" i="8"/>
  <c r="Z24" i="8"/>
  <c r="S24" i="8"/>
  <c r="AU24" i="8" s="1"/>
  <c r="R24" i="8"/>
  <c r="AT24" i="8" s="1"/>
  <c r="AV24" i="8" s="1"/>
  <c r="Q24" i="8"/>
  <c r="T24" i="8" s="1"/>
  <c r="O24" i="8"/>
  <c r="K24" i="8"/>
  <c r="G24" i="8"/>
  <c r="BB22" i="8"/>
  <c r="AQ22" i="8"/>
  <c r="AL22" i="8"/>
  <c r="AH22" i="8"/>
  <c r="AD22" i="8"/>
  <c r="Z22" i="8"/>
  <c r="S22" i="8"/>
  <c r="AU22" i="8" s="1"/>
  <c r="R22" i="8"/>
  <c r="AT22" i="8" s="1"/>
  <c r="AV22" i="8" s="1"/>
  <c r="Q22" i="8"/>
  <c r="T22" i="8" s="1"/>
  <c r="O22" i="8"/>
  <c r="K22" i="8"/>
  <c r="G22" i="8"/>
  <c r="BB20" i="8"/>
  <c r="AQ20" i="8"/>
  <c r="AL20" i="8"/>
  <c r="AH20" i="8"/>
  <c r="AD20" i="8"/>
  <c r="Z20" i="8"/>
  <c r="S20" i="8"/>
  <c r="AU20" i="8" s="1"/>
  <c r="R20" i="8"/>
  <c r="AT20" i="8" s="1"/>
  <c r="AV20" i="8" s="1"/>
  <c r="Q20" i="8"/>
  <c r="T20" i="8" s="1"/>
  <c r="O20" i="8"/>
  <c r="K20" i="8"/>
  <c r="G20" i="8"/>
  <c r="BB18" i="8"/>
  <c r="AQ18" i="8"/>
  <c r="AL18" i="8"/>
  <c r="AH18" i="8"/>
  <c r="AD18" i="8"/>
  <c r="Z18" i="8"/>
  <c r="S18" i="8"/>
  <c r="AU18" i="8" s="1"/>
  <c r="R18" i="8"/>
  <c r="AT18" i="8" s="1"/>
  <c r="AV18" i="8" s="1"/>
  <c r="Q18" i="8"/>
  <c r="T18" i="8" s="1"/>
  <c r="O18" i="8"/>
  <c r="K18" i="8"/>
  <c r="G18" i="8"/>
  <c r="BB16" i="8"/>
  <c r="AQ16" i="8"/>
  <c r="AL16" i="8"/>
  <c r="AH16" i="8"/>
  <c r="AD16" i="8"/>
  <c r="Z16" i="8"/>
  <c r="S16" i="8"/>
  <c r="AU16" i="8" s="1"/>
  <c r="R16" i="8"/>
  <c r="AT16" i="8" s="1"/>
  <c r="AV16" i="8" s="1"/>
  <c r="Q16" i="8"/>
  <c r="T16" i="8" s="1"/>
  <c r="O16" i="8"/>
  <c r="K16" i="8"/>
  <c r="G16" i="8"/>
  <c r="BB14" i="8"/>
  <c r="AQ14" i="8"/>
  <c r="AL14" i="8"/>
  <c r="AH14" i="8"/>
  <c r="AD14" i="8"/>
  <c r="Z14" i="8"/>
  <c r="S14" i="8"/>
  <c r="AU14" i="8" s="1"/>
  <c r="R14" i="8"/>
  <c r="AT14" i="8" s="1"/>
  <c r="AV14" i="8" s="1"/>
  <c r="Q14" i="8"/>
  <c r="T14" i="8" s="1"/>
  <c r="O14" i="8"/>
  <c r="K14" i="8"/>
  <c r="G14" i="8"/>
  <c r="BB12" i="8"/>
  <c r="AQ12" i="8"/>
  <c r="AL12" i="8"/>
  <c r="AH12" i="8"/>
  <c r="AD12" i="8"/>
  <c r="Z12" i="8"/>
  <c r="S12" i="8"/>
  <c r="AU12" i="8" s="1"/>
  <c r="R12" i="8"/>
  <c r="AT12" i="8" s="1"/>
  <c r="AV12" i="8" s="1"/>
  <c r="Q12" i="8"/>
  <c r="T12" i="8" s="1"/>
  <c r="O12" i="8"/>
  <c r="K12" i="8"/>
  <c r="G12" i="8"/>
  <c r="BB10" i="8"/>
  <c r="AQ10" i="8"/>
  <c r="AL10" i="8"/>
  <c r="AH10" i="8"/>
  <c r="AD10" i="8"/>
  <c r="Z10" i="8"/>
  <c r="S10" i="8"/>
  <c r="AU10" i="8" s="1"/>
  <c r="R10" i="8"/>
  <c r="AT10" i="8" s="1"/>
  <c r="AV10" i="8" s="1"/>
  <c r="Q10" i="8"/>
  <c r="T10" i="8" s="1"/>
  <c r="O10" i="8"/>
  <c r="K10" i="8"/>
  <c r="G10" i="8"/>
  <c r="H31" i="7"/>
  <c r="O31" i="7" s="1"/>
  <c r="H29" i="7"/>
  <c r="O29" i="7" s="1"/>
  <c r="H27" i="7"/>
  <c r="O27" i="7" s="1"/>
  <c r="H25" i="7"/>
  <c r="O25" i="7" s="1"/>
  <c r="M23" i="7"/>
  <c r="L23" i="7"/>
  <c r="K23" i="7"/>
  <c r="J23" i="7"/>
  <c r="F23" i="7"/>
  <c r="E23" i="7"/>
  <c r="H23" i="7" s="1"/>
  <c r="D23" i="7"/>
  <c r="C23" i="7"/>
  <c r="M21" i="7"/>
  <c r="L21" i="7"/>
  <c r="K21" i="7"/>
  <c r="J21" i="7"/>
  <c r="F21" i="7"/>
  <c r="E21" i="7"/>
  <c r="H21" i="7" s="1"/>
  <c r="D21" i="7"/>
  <c r="M19" i="7"/>
  <c r="L19" i="7"/>
  <c r="K19" i="7"/>
  <c r="J19" i="7"/>
  <c r="F19" i="7"/>
  <c r="E19" i="7"/>
  <c r="D19" i="7"/>
  <c r="H19" i="7" s="1"/>
  <c r="C19" i="7"/>
  <c r="M17" i="7"/>
  <c r="L17" i="7"/>
  <c r="K17" i="7"/>
  <c r="J17" i="7"/>
  <c r="F17" i="7"/>
  <c r="E17" i="7"/>
  <c r="D17" i="7"/>
  <c r="H17" i="7" s="1"/>
  <c r="C17" i="7"/>
  <c r="M15" i="7"/>
  <c r="L15" i="7"/>
  <c r="K15" i="7"/>
  <c r="J15" i="7"/>
  <c r="F15" i="7"/>
  <c r="E15" i="7"/>
  <c r="D15" i="7"/>
  <c r="H15" i="7" s="1"/>
  <c r="C15" i="7"/>
  <c r="M13" i="7"/>
  <c r="L13" i="7"/>
  <c r="K13" i="7"/>
  <c r="J13" i="7"/>
  <c r="F13" i="7"/>
  <c r="E13" i="7"/>
  <c r="D13" i="7"/>
  <c r="H13" i="7" s="1"/>
  <c r="C13" i="7"/>
  <c r="M11" i="7"/>
  <c r="L11" i="7"/>
  <c r="K11" i="7"/>
  <c r="J11" i="7"/>
  <c r="F11" i="7"/>
  <c r="E11" i="7"/>
  <c r="D11" i="7"/>
  <c r="H11" i="7" s="1"/>
  <c r="C11" i="7"/>
  <c r="M9" i="7"/>
  <c r="L9" i="7"/>
  <c r="K9" i="7"/>
  <c r="J9" i="7"/>
  <c r="F9" i="7"/>
  <c r="E9" i="7"/>
  <c r="D9" i="7"/>
  <c r="H9" i="7" s="1"/>
  <c r="O9" i="7" s="1"/>
  <c r="C9" i="7"/>
  <c r="U32" i="6"/>
  <c r="O29" i="6"/>
  <c r="O27" i="6"/>
  <c r="O25" i="6"/>
  <c r="O23" i="6"/>
  <c r="O21" i="6"/>
  <c r="O19" i="6"/>
  <c r="O17" i="6"/>
  <c r="O15" i="6"/>
  <c r="O13" i="6"/>
  <c r="O11" i="6"/>
  <c r="O9" i="6"/>
  <c r="O7" i="6"/>
  <c r="U32" i="5"/>
  <c r="J29" i="5"/>
  <c r="I29" i="5"/>
  <c r="H29" i="5"/>
  <c r="G29" i="5"/>
  <c r="F29" i="5"/>
  <c r="E29" i="5"/>
  <c r="D29" i="5"/>
  <c r="C29" i="5"/>
  <c r="J27" i="5"/>
  <c r="I27" i="5"/>
  <c r="H27" i="5"/>
  <c r="G27" i="5"/>
  <c r="F27" i="5"/>
  <c r="E27" i="5"/>
  <c r="D27" i="5"/>
  <c r="C27" i="5"/>
  <c r="J25" i="5"/>
  <c r="I25" i="5"/>
  <c r="H25" i="5"/>
  <c r="G25" i="5"/>
  <c r="F25" i="5"/>
  <c r="E25" i="5"/>
  <c r="D25" i="5"/>
  <c r="C25" i="5"/>
  <c r="I23" i="5"/>
  <c r="H23" i="5"/>
  <c r="G23" i="5"/>
  <c r="F23" i="5"/>
  <c r="E23" i="5"/>
  <c r="D23" i="5"/>
  <c r="C23" i="5"/>
  <c r="I21" i="5"/>
  <c r="H21" i="5"/>
  <c r="G21" i="5"/>
  <c r="F21" i="5"/>
  <c r="E21" i="5"/>
  <c r="D21" i="5"/>
  <c r="C21" i="5"/>
  <c r="I19" i="5"/>
  <c r="H19" i="5"/>
  <c r="G19" i="5"/>
  <c r="F19" i="5"/>
  <c r="E19" i="5"/>
  <c r="D19" i="5"/>
  <c r="C19" i="5"/>
  <c r="I17" i="5"/>
  <c r="H17" i="5"/>
  <c r="G17" i="5"/>
  <c r="F17" i="5"/>
  <c r="E17" i="5"/>
  <c r="D17" i="5"/>
  <c r="C17" i="5"/>
  <c r="I15" i="5"/>
  <c r="H15" i="5"/>
  <c r="G15" i="5"/>
  <c r="F15" i="5"/>
  <c r="E15" i="5"/>
  <c r="D15" i="5"/>
  <c r="C15" i="5"/>
  <c r="I13" i="5"/>
  <c r="H13" i="5"/>
  <c r="G13" i="5"/>
  <c r="F13" i="5"/>
  <c r="E13" i="5"/>
  <c r="D13" i="5"/>
  <c r="C13" i="5"/>
  <c r="I11" i="5"/>
  <c r="H11" i="5"/>
  <c r="G11" i="5"/>
  <c r="F11" i="5"/>
  <c r="E11" i="5"/>
  <c r="D11" i="5"/>
  <c r="C11" i="5"/>
  <c r="I9" i="5"/>
  <c r="H9" i="5"/>
  <c r="G9" i="5"/>
  <c r="F9" i="5"/>
  <c r="E9" i="5"/>
  <c r="D9" i="5"/>
  <c r="C9" i="5"/>
  <c r="I7" i="5"/>
  <c r="H7" i="5"/>
  <c r="G7" i="5"/>
  <c r="F7" i="5"/>
  <c r="E7" i="5"/>
  <c r="D7" i="5"/>
  <c r="C7" i="5"/>
  <c r="P36" i="4"/>
  <c r="AM36" i="4" s="1"/>
  <c r="BD36" i="4" s="1"/>
  <c r="O36" i="4"/>
  <c r="AL36" i="4" s="1"/>
  <c r="BC36" i="4" s="1"/>
  <c r="N36" i="4"/>
  <c r="AK36" i="4" s="1"/>
  <c r="BB36" i="4" s="1"/>
  <c r="M36" i="4"/>
  <c r="AJ36" i="4" s="1"/>
  <c r="BA36" i="4" s="1"/>
  <c r="L36" i="4"/>
  <c r="AI36" i="4" s="1"/>
  <c r="AZ36" i="4" s="1"/>
  <c r="K36" i="4"/>
  <c r="AH36" i="4" s="1"/>
  <c r="AY36" i="4" s="1"/>
  <c r="J36" i="4"/>
  <c r="AG36" i="4" s="1"/>
  <c r="AX36" i="4" s="1"/>
  <c r="I36" i="4"/>
  <c r="AF36" i="4" s="1"/>
  <c r="AW36" i="4" s="1"/>
  <c r="H36" i="4"/>
  <c r="AE36" i="4" s="1"/>
  <c r="AV36" i="4" s="1"/>
  <c r="G36" i="4"/>
  <c r="AD36" i="4" s="1"/>
  <c r="AU36" i="4" s="1"/>
  <c r="F36" i="4"/>
  <c r="AC36" i="4" s="1"/>
  <c r="AT36" i="4" s="1"/>
  <c r="E36" i="4"/>
  <c r="AB36" i="4" s="1"/>
  <c r="AS36" i="4" s="1"/>
  <c r="BA32" i="4"/>
  <c r="U31" i="4"/>
  <c r="BB29" i="4"/>
  <c r="D29" i="4"/>
  <c r="BB27" i="4"/>
  <c r="D27" i="4"/>
  <c r="BB25" i="4"/>
  <c r="D25" i="4"/>
  <c r="BB23" i="4"/>
  <c r="D23" i="4"/>
  <c r="BB21" i="4"/>
  <c r="D21" i="4"/>
  <c r="BB19" i="4"/>
  <c r="D19" i="4"/>
  <c r="BB17" i="4"/>
  <c r="D17" i="4"/>
  <c r="BB15" i="4"/>
  <c r="D15" i="4"/>
  <c r="BB13" i="4"/>
  <c r="D13" i="4"/>
  <c r="BB11" i="4"/>
  <c r="D11" i="4"/>
  <c r="BB9" i="4"/>
  <c r="D9" i="4"/>
  <c r="BB7" i="4"/>
  <c r="D7" i="4"/>
  <c r="Q55" i="2"/>
  <c r="O48" i="2"/>
  <c r="N48" i="2"/>
  <c r="M48" i="2"/>
  <c r="L48" i="2"/>
  <c r="K48" i="2"/>
  <c r="J48" i="2"/>
  <c r="I48" i="2"/>
  <c r="H48" i="2"/>
  <c r="G48" i="2"/>
  <c r="F48" i="2"/>
  <c r="P48" i="2" s="1"/>
  <c r="E48" i="2"/>
  <c r="P47" i="2"/>
  <c r="P46" i="2"/>
  <c r="Q47" i="2" s="1"/>
  <c r="P45" i="2"/>
  <c r="P44" i="2"/>
  <c r="Q45" i="2" s="1"/>
  <c r="Q43" i="2"/>
  <c r="P43" i="2"/>
  <c r="Q48" i="2" s="1"/>
  <c r="O41" i="2"/>
  <c r="N41" i="2"/>
  <c r="M41" i="2"/>
  <c r="L41" i="2"/>
  <c r="K41" i="2"/>
  <c r="J41" i="2"/>
  <c r="I41" i="2"/>
  <c r="H41" i="2"/>
  <c r="G41" i="2"/>
  <c r="F41" i="2"/>
  <c r="E41" i="2"/>
  <c r="P41" i="2" s="1"/>
  <c r="P40" i="2"/>
  <c r="P39" i="2"/>
  <c r="Q40" i="2" s="1"/>
  <c r="P38" i="2"/>
  <c r="P37" i="2"/>
  <c r="Q38" i="2" s="1"/>
  <c r="P36" i="2"/>
  <c r="Q41" i="2" s="1"/>
  <c r="O34" i="2"/>
  <c r="N34" i="2"/>
  <c r="M34" i="2"/>
  <c r="L34" i="2"/>
  <c r="K34" i="2"/>
  <c r="J34" i="2"/>
  <c r="I34" i="2"/>
  <c r="H34" i="2"/>
  <c r="G34" i="2"/>
  <c r="F34" i="2"/>
  <c r="P34" i="2" s="1"/>
  <c r="E34" i="2"/>
  <c r="P33" i="2"/>
  <c r="P32" i="2"/>
  <c r="Q33" i="2" s="1"/>
  <c r="P31" i="2"/>
  <c r="P30" i="2"/>
  <c r="Q31" i="2" s="1"/>
  <c r="Q29" i="2"/>
  <c r="P29" i="2"/>
  <c r="Q34" i="2" s="1"/>
  <c r="O27" i="2"/>
  <c r="N27" i="2"/>
  <c r="M27" i="2"/>
  <c r="L27" i="2"/>
  <c r="K27" i="2"/>
  <c r="J27" i="2"/>
  <c r="I27" i="2"/>
  <c r="H27" i="2"/>
  <c r="G27" i="2"/>
  <c r="F27" i="2"/>
  <c r="E27" i="2"/>
  <c r="P27" i="2" s="1"/>
  <c r="P26" i="2"/>
  <c r="P25" i="2"/>
  <c r="Q26" i="2" s="1"/>
  <c r="P24" i="2"/>
  <c r="P23" i="2"/>
  <c r="Q24" i="2" s="1"/>
  <c r="P22" i="2"/>
  <c r="Q27" i="2" s="1"/>
  <c r="O20" i="2"/>
  <c r="N20" i="2"/>
  <c r="M20" i="2"/>
  <c r="L20" i="2"/>
  <c r="K20" i="2"/>
  <c r="J20" i="2"/>
  <c r="I20" i="2"/>
  <c r="H20" i="2"/>
  <c r="G20" i="2"/>
  <c r="F20" i="2"/>
  <c r="P20" i="2" s="1"/>
  <c r="E20" i="2"/>
  <c r="P19" i="2"/>
  <c r="P18" i="2"/>
  <c r="Q19" i="2" s="1"/>
  <c r="P17" i="2"/>
  <c r="P16" i="2"/>
  <c r="Q17" i="2" s="1"/>
  <c r="Q15" i="2"/>
  <c r="P15" i="2"/>
  <c r="Q20" i="2" s="1"/>
  <c r="O12" i="2"/>
  <c r="N12" i="2"/>
  <c r="M12" i="2"/>
  <c r="L12" i="2"/>
  <c r="K12" i="2"/>
  <c r="J12" i="2"/>
  <c r="I12" i="2"/>
  <c r="H12" i="2"/>
  <c r="G12" i="2"/>
  <c r="F12" i="2"/>
  <c r="P12" i="2" s="1"/>
  <c r="E12" i="2"/>
  <c r="P11" i="2"/>
  <c r="P10" i="2"/>
  <c r="Q11" i="2" s="1"/>
  <c r="P9" i="2"/>
  <c r="P8" i="2"/>
  <c r="Q9" i="2" s="1"/>
  <c r="Q7" i="2"/>
  <c r="P7" i="2"/>
  <c r="Q12" i="2" s="1"/>
  <c r="G30" i="8" l="1"/>
  <c r="AS30" i="8"/>
  <c r="AV30" i="8" s="1"/>
  <c r="T30" i="8"/>
  <c r="T28" i="8"/>
  <c r="T26" i="8"/>
  <c r="T32" i="8"/>
  <c r="O21" i="7"/>
  <c r="O23" i="7"/>
  <c r="O11" i="7"/>
  <c r="O13" i="7"/>
  <c r="O15" i="7"/>
  <c r="O17" i="7"/>
  <c r="O19" i="7"/>
  <c r="Q13" i="2"/>
  <c r="Q22" i="2"/>
  <c r="Q36" i="2"/>
</calcChain>
</file>

<file path=xl/comments1.xml><?xml version="1.0" encoding="utf-8"?>
<comments xmlns="http://schemas.openxmlformats.org/spreadsheetml/2006/main">
  <authors>
    <author>Franke, Stefan (33-521)</author>
  </authors>
  <commentList>
    <comment ref="Z4" authorId="0">
      <text>
        <r>
          <rPr>
            <b/>
            <sz val="9"/>
            <color indexed="81"/>
            <rFont val="Tahoma"/>
            <family val="2"/>
          </rPr>
          <t>Brennstoffzelle mit Primärenergie Wasserstoff</t>
        </r>
        <r>
          <rPr>
            <sz val="9"/>
            <color indexed="81"/>
            <rFont val="Tahoma"/>
            <family val="2"/>
          </rPr>
          <t xml:space="preserve">
(Elektromotor, Arbeitsverfahren FCV)</t>
        </r>
      </text>
    </comment>
    <comment ref="AA4" authorId="0">
      <text>
        <r>
          <rPr>
            <b/>
            <sz val="9"/>
            <color indexed="81"/>
            <rFont val="Tahoma"/>
            <family val="2"/>
          </rPr>
          <t>Brennstoffzelle mit Primärenergie Benzin</t>
        </r>
      </text>
    </comment>
    <comment ref="AB4" authorId="0">
      <text>
        <r>
          <rPr>
            <b/>
            <sz val="9"/>
            <color indexed="81"/>
            <rFont val="Tahoma"/>
            <family val="2"/>
          </rPr>
          <t>Brennstoffzelle mit Primärenergie Methanol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C4" authorId="0">
      <text>
        <r>
          <rPr>
            <b/>
            <sz val="9"/>
            <color indexed="81"/>
            <rFont val="Tahoma"/>
            <family val="2"/>
          </rPr>
          <t>Brennstoffzelle mit Primärenergie Ethanol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V4" authorId="0">
      <text>
        <r>
          <rPr>
            <b/>
            <sz val="9"/>
            <color indexed="81"/>
            <rFont val="Tahoma"/>
            <family val="2"/>
          </rPr>
          <t xml:space="preserve">hierunter ist auch ein Kraftstoffgemisch zu verstehen, dem neben Ethanol noch andere Kraftstoffe - ausgenommen Benzin (s.Code 23) - oder Additive (z.B. Zündverbesserer) zugesetzt wurden (z.B. E95)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" authorId="0">
      <text>
        <r>
          <rPr>
            <b/>
            <sz val="9"/>
            <color indexed="81"/>
            <rFont val="Tahoma"/>
            <family val="2"/>
          </rPr>
          <t>Kombinierter Betrieb mit Benzin u.Elektromotor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5" authorId="0">
      <text>
        <r>
          <rPr>
            <b/>
            <sz val="9"/>
            <color indexed="81"/>
            <rFont val="Tahoma"/>
            <family val="2"/>
          </rPr>
          <t>Kombinierter Betrieb mit Diesel u.Elektromotor</t>
        </r>
      </text>
    </comment>
    <comment ref="P5" authorId="0">
      <text>
        <r>
          <rPr>
            <b/>
            <sz val="9"/>
            <color indexed="81"/>
            <rFont val="Tahoma"/>
            <family val="2"/>
          </rPr>
          <t>Bivalenter Betrieb mit Wasserstoff oder Benzin kombiniert mit Elektromotor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5" authorId="0">
      <text>
        <r>
          <rPr>
            <b/>
            <sz val="9"/>
            <color indexed="81"/>
            <rFont val="Tahoma"/>
            <family val="2"/>
          </rPr>
          <t>Kombinierter Betrieb mit Vielstoff- u.Elektromotor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G5" authorId="0">
      <text>
        <r>
          <rPr>
            <b/>
            <sz val="9"/>
            <color indexed="81"/>
            <rFont val="Tahoma"/>
            <family val="2"/>
          </rPr>
          <t>Kombinierter Betrieb mit Erdgas u.Elektromotor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I5" authorId="0">
      <text>
        <r>
          <rPr>
            <b/>
            <sz val="9"/>
            <color indexed="81"/>
            <rFont val="Tahoma"/>
            <family val="2"/>
          </rPr>
          <t>Kombinierter Betrieb mit Flüssiggas (LPG) und Elektromotor</t>
        </r>
      </text>
    </comment>
    <comment ref="AJ5" authorId="0">
      <text>
        <r>
          <rPr>
            <b/>
            <sz val="9"/>
            <color indexed="81"/>
            <rFont val="Tahoma"/>
            <family val="2"/>
          </rPr>
          <t>Hybridantrieb mit Benzin und extern aufladbarem elektrischen Speicher (Plug-in-Hybrid)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5" authorId="0">
      <text>
        <r>
          <rPr>
            <b/>
            <sz val="9"/>
            <color indexed="81"/>
            <rFont val="Tahoma"/>
            <family val="2"/>
          </rPr>
          <t>Hybridantrieb mit Diesel und extern aufladbarem elektrischen Speicher (Plug-in-Hybrid)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L5" authorId="0">
      <text>
        <r>
          <rPr>
            <b/>
            <sz val="9"/>
            <color indexed="81"/>
            <rFont val="Tahoma"/>
            <family val="2"/>
          </rPr>
          <t>Hybridantrieb mit Flüssiggas (LPG) und extern aufladbarem elektrischen Speicher (Plug-in-Hybrid)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M5" authorId="0">
      <text>
        <r>
          <rPr>
            <b/>
            <sz val="9"/>
            <color indexed="81"/>
            <rFont val="Tahoma"/>
            <family val="2"/>
          </rPr>
          <t>Hybridantrieb mit Wasserstoff und extern aufladbarem elektrischen Speicher (Plug-in-Hybrid)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Q5" authorId="0">
      <text>
        <r>
          <rPr>
            <b/>
            <sz val="9"/>
            <color indexed="81"/>
            <rFont val="Tahoma"/>
            <family val="2"/>
          </rPr>
          <t>Hybridantrieb mit Vielstoff und extern aufladbarem elektrischen Speicher (Plug-in-Hybrid)</t>
        </r>
      </text>
    </comment>
    <comment ref="AR5" authorId="0">
      <text>
        <r>
          <rPr>
            <b/>
            <sz val="9"/>
            <color indexed="81"/>
            <rFont val="Tahoma"/>
            <family val="2"/>
          </rPr>
          <t>Hybridantrieb mit Erdgas (NG) und extern aufladbarem elektrischen Speicher (Plug-in-Hybrid)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S5" authorId="0">
      <text>
        <r>
          <rPr>
            <b/>
            <sz val="9"/>
            <color indexed="81"/>
            <rFont val="Tahoma"/>
            <family val="2"/>
          </rPr>
          <t>Hybridantrieb mit bivalentem Betrieb mit Wasserstoff oder Benzin und extern aufladbarem elektrischen Speicher (Plug-in-Hybrid)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U5" authorId="0">
      <text>
        <r>
          <rPr>
            <b/>
            <sz val="9"/>
            <color indexed="81"/>
            <rFont val="Tahoma"/>
            <family val="2"/>
          </rPr>
          <t>Hybridantrieb mit Wasserstoff/Erdgas und extern aufladbarem elektrischen Speicher (Plug-in-Hybrid)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W5" authorId="0">
      <text>
        <r>
          <rPr>
            <b/>
            <sz val="9"/>
            <color indexed="81"/>
            <rFont val="Tahoma"/>
            <family val="2"/>
          </rPr>
          <t xml:space="preserve">Hybrid mit Brennstoffzelle (Elektromotor) und Wasserstoff (Verbrennungsmotor)
(Arbeitsverfahren NOVC-FCHV)
</t>
        </r>
      </text>
    </comment>
    <comment ref="AX5" authorId="0">
      <text>
        <r>
          <rPr>
            <b/>
            <sz val="9"/>
            <color indexed="81"/>
            <rFont val="Tahoma"/>
            <family val="2"/>
          </rPr>
          <t>Hybridantrieb mit Brennstoffzelle (Elektromotor) und Wasserstoff (Verbrennungsmotor) sowie extern aufladbarem elektrischen Speicher (Plug-in-Hybrid, Arbeitsverfahren OVC-FCHV)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<sst xmlns="http://schemas.openxmlformats.org/spreadsheetml/2006/main" count="1497" uniqueCount="460">
  <si>
    <t>(Gesamtbestandszahlen der Bundesstadt Bonn)</t>
  </si>
  <si>
    <t>(ab 2017 werden die Auskunftssperren und Tarnkennzeichen mitberücksicht)</t>
  </si>
  <si>
    <t>Zugelassene Fz.</t>
  </si>
  <si>
    <t>PKW</t>
  </si>
  <si>
    <t>LKW</t>
  </si>
  <si>
    <t>Krad</t>
  </si>
  <si>
    <t>Quad</t>
  </si>
  <si>
    <t>Trike</t>
  </si>
  <si>
    <t>Kom</t>
  </si>
  <si>
    <t>Anhänger</t>
  </si>
  <si>
    <t>Acker-</t>
  </si>
  <si>
    <t>Selbstf.</t>
  </si>
  <si>
    <t>Wohn-</t>
  </si>
  <si>
    <t>Sonstige</t>
  </si>
  <si>
    <t>Gesamt-</t>
  </si>
  <si>
    <t>Monat</t>
  </si>
  <si>
    <t>Sattelzug</t>
  </si>
  <si>
    <t>2 räd.Fz.</t>
  </si>
  <si>
    <t>4 räd.Fz.</t>
  </si>
  <si>
    <t>3 räd.Fz.</t>
  </si>
  <si>
    <t>Busse</t>
  </si>
  <si>
    <t>schlepper</t>
  </si>
  <si>
    <t>Arbeitsm.</t>
  </si>
  <si>
    <t>mobile</t>
  </si>
  <si>
    <t>Fahrzeuge</t>
  </si>
  <si>
    <t>summe</t>
  </si>
  <si>
    <t>Januar</t>
  </si>
  <si>
    <t>Februar</t>
  </si>
  <si>
    <t>März</t>
  </si>
  <si>
    <t>April</t>
  </si>
  <si>
    <t>Mai</t>
  </si>
  <si>
    <t>Juni</t>
  </si>
  <si>
    <t>Juli</t>
  </si>
  <si>
    <t>August</t>
  </si>
  <si>
    <t>September</t>
  </si>
  <si>
    <t>Oktober</t>
  </si>
  <si>
    <t>November</t>
  </si>
  <si>
    <t>Dezember</t>
  </si>
  <si>
    <t>Gesamtsumme</t>
  </si>
  <si>
    <t xml:space="preserve">        6.1                                                              Fahrzeugarten nach Benutzern 1. Halbjahr 2017 ( zugelassene Fahrzeuge )</t>
  </si>
  <si>
    <t>Bestand</t>
  </si>
  <si>
    <t>Firma</t>
  </si>
  <si>
    <t>Mann</t>
  </si>
  <si>
    <t>Frau</t>
  </si>
  <si>
    <t>Gesamt</t>
  </si>
  <si>
    <t>Gesamtbest.</t>
  </si>
  <si>
    <t xml:space="preserve">Auf Grund eines Programm-Updates können ab Januar 2017 die Kennzeichenmitnahmen in den Statistiken mitberücksichtigt werden. </t>
  </si>
  <si>
    <t xml:space="preserve">        6.2                                                              Fahrzeugarten nach Benutzern 2. Halbjahr 2017 ( zugelassene Fahrzeuge )</t>
  </si>
  <si>
    <t xml:space="preserve">      14                                                                                       Antriebsarten  2017</t>
  </si>
  <si>
    <r>
      <t>Antriebsarten:</t>
    </r>
    <r>
      <rPr>
        <sz val="10"/>
        <rFont val="Arial"/>
        <family val="2"/>
      </rPr>
      <t xml:space="preserve"> </t>
    </r>
    <r>
      <rPr>
        <b/>
        <sz val="10"/>
        <rFont val="Arial"/>
        <family val="2"/>
      </rPr>
      <t>Benzin</t>
    </r>
    <r>
      <rPr>
        <sz val="10"/>
        <rFont val="Arial"/>
        <family val="2"/>
      </rPr>
      <t xml:space="preserve"> - </t>
    </r>
    <r>
      <rPr>
        <b/>
        <sz val="10"/>
        <rFont val="Arial"/>
        <family val="2"/>
      </rPr>
      <t>Diesel</t>
    </r>
    <r>
      <rPr>
        <sz val="10"/>
        <rFont val="Arial"/>
        <family val="2"/>
      </rPr>
      <t xml:space="preserve"> - </t>
    </r>
    <r>
      <rPr>
        <b/>
        <sz val="10"/>
        <rFont val="Arial"/>
        <family val="2"/>
      </rPr>
      <t>Elektro</t>
    </r>
    <r>
      <rPr>
        <sz val="10"/>
        <rFont val="Arial"/>
        <family val="2"/>
      </rPr>
      <t xml:space="preserve"> - </t>
    </r>
    <r>
      <rPr>
        <b/>
        <sz val="10"/>
        <rFont val="Arial"/>
        <family val="2"/>
      </rPr>
      <t>B./Flüss</t>
    </r>
    <r>
      <rPr>
        <sz val="10"/>
        <rFont val="Arial"/>
        <family val="2"/>
      </rPr>
      <t xml:space="preserve">(Benzin-Flüssiggasanl.) - </t>
    </r>
    <r>
      <rPr>
        <b/>
        <sz val="10"/>
        <rFont val="Arial"/>
        <family val="2"/>
      </rPr>
      <t>B.Erdg.</t>
    </r>
    <r>
      <rPr>
        <sz val="10"/>
        <rFont val="Arial"/>
        <family val="2"/>
      </rPr>
      <t xml:space="preserve">(Benzin-kompr.Erdgas) - </t>
    </r>
    <r>
      <rPr>
        <b/>
        <sz val="10"/>
        <rFont val="Arial"/>
        <family val="2"/>
      </rPr>
      <t>Hybr./B</t>
    </r>
    <r>
      <rPr>
        <sz val="10"/>
        <rFont val="Arial"/>
        <family val="2"/>
      </rPr>
      <t xml:space="preserve">(Hybrid-Benzin) - </t>
    </r>
    <r>
      <rPr>
        <b/>
        <sz val="10"/>
        <rFont val="Arial"/>
        <family val="2"/>
      </rPr>
      <t>Erdg./NG</t>
    </r>
    <r>
      <rPr>
        <sz val="10"/>
        <rFont val="Arial"/>
        <family val="2"/>
      </rPr>
      <t xml:space="preserve"> (Erdgas/NG) - </t>
    </r>
    <r>
      <rPr>
        <b/>
        <sz val="10"/>
        <rFont val="Arial"/>
        <family val="2"/>
      </rPr>
      <t>Bz/Ethanol</t>
    </r>
    <r>
      <rPr>
        <sz val="10"/>
        <rFont val="Arial"/>
        <family val="2"/>
      </rPr>
      <t xml:space="preserve"> (Benzin/Ethanol)</t>
    </r>
  </si>
  <si>
    <r>
      <t xml:space="preserve">                     </t>
    </r>
    <r>
      <rPr>
        <b/>
        <sz val="10"/>
        <color indexed="8"/>
        <rFont val="Arial"/>
        <family val="2"/>
      </rPr>
      <t xml:space="preserve">Hybr.Diesel </t>
    </r>
    <r>
      <rPr>
        <sz val="10"/>
        <color indexed="8"/>
        <rFont val="Arial"/>
        <family val="2"/>
      </rPr>
      <t>( Hybrid-Diesel)</t>
    </r>
  </si>
  <si>
    <t>9999</t>
  </si>
  <si>
    <t>0000</t>
  </si>
  <si>
    <t>Aufteilung E-Kennz.</t>
  </si>
  <si>
    <t>Benzin</t>
  </si>
  <si>
    <t>Hybrid</t>
  </si>
  <si>
    <t>Erdgas</t>
  </si>
  <si>
    <t>Wasser-</t>
  </si>
  <si>
    <t>Wasserstoff</t>
  </si>
  <si>
    <t>BZ</t>
  </si>
  <si>
    <t>Methan</t>
  </si>
  <si>
    <t>Hybrid B/E</t>
  </si>
  <si>
    <t>Hybrid D/E</t>
  </si>
  <si>
    <t>Hybr.LPG/E</t>
  </si>
  <si>
    <t>Hybrid W/E</t>
  </si>
  <si>
    <t>Hybrid V/E</t>
  </si>
  <si>
    <t>Hybr.NG/E</t>
  </si>
  <si>
    <t>Hybr.Wod.</t>
  </si>
  <si>
    <t>Wasserst.</t>
  </si>
  <si>
    <t>Hybr.W/NG/</t>
  </si>
  <si>
    <t>Ethanol</t>
  </si>
  <si>
    <t>Hybr.BZ/</t>
  </si>
  <si>
    <t>Andere</t>
  </si>
  <si>
    <t>Unbekannt</t>
  </si>
  <si>
    <t>Vergabe</t>
  </si>
  <si>
    <t>Reine</t>
  </si>
  <si>
    <t>Diesel</t>
  </si>
  <si>
    <t>Vielstoff</t>
  </si>
  <si>
    <t>Elektro</t>
  </si>
  <si>
    <t>Flüssiggas</t>
  </si>
  <si>
    <t>komp.Erdg.</t>
  </si>
  <si>
    <t>Benzin/E</t>
  </si>
  <si>
    <t>NG</t>
  </si>
  <si>
    <t>Diesel/E</t>
  </si>
  <si>
    <t>stoff</t>
  </si>
  <si>
    <t>Methanol</t>
  </si>
  <si>
    <t>Vielstoff/E</t>
  </si>
  <si>
    <t>Erdgas/E</t>
  </si>
  <si>
    <t>ext.aufl.</t>
  </si>
  <si>
    <t>B/E ext.auf</t>
  </si>
  <si>
    <t>E ext.aufl.</t>
  </si>
  <si>
    <t>W/E</t>
  </si>
  <si>
    <t>W/E ext.Auf.</t>
  </si>
  <si>
    <t>E-Kennz.</t>
  </si>
  <si>
    <t>Vergabe 2017</t>
  </si>
  <si>
    <t>E-Kennzeichen</t>
  </si>
  <si>
    <t>Hybr.</t>
  </si>
  <si>
    <t>Hybr.B/E</t>
  </si>
  <si>
    <t>Hybr.D/E</t>
  </si>
  <si>
    <t>Hybr.W/E</t>
  </si>
  <si>
    <t>Hybr. V/E</t>
  </si>
  <si>
    <t xml:space="preserve">                                                                                                                                                                                                                        </t>
  </si>
  <si>
    <t>Septemb.</t>
  </si>
  <si>
    <t>Novemb.</t>
  </si>
  <si>
    <t>Dezemb.</t>
  </si>
  <si>
    <t xml:space="preserve">                                        Mögliche Fahrzeug die auf Antrag ein </t>
  </si>
  <si>
    <t xml:space="preserve">                                       Mögliche Fahrzeug die auf Antrag ein </t>
  </si>
  <si>
    <t xml:space="preserve">                                         Mögliche Fahrzeug die auf Antrag ein </t>
  </si>
  <si>
    <t>E-Kennzeichen bekommen könnten</t>
  </si>
  <si>
    <t>Einführung der E-Kennzeichen  am 01.10.2015</t>
  </si>
  <si>
    <t>Zuteilung E-Kennzeichen auf Antrag ohne weitere Nachweise</t>
  </si>
  <si>
    <t>Zuteilung E-Kennzeichen auf Antrag, wenn CO2</t>
  </si>
  <si>
    <t>Zuteilung E-Kennz.auf Antrag,wenn CO2 max.50g/km od.Reichweite 30(40)KM und nachgew.wird,dass das Fz.ein Plug-in-Hybrid ist.</t>
  </si>
  <si>
    <t>max.50g/km oder Reichweite 30(40) Kilometer.</t>
  </si>
  <si>
    <t xml:space="preserve">       15                                                                                 Schadstoffarmstufen 2017 aller Antriebsarten</t>
  </si>
  <si>
    <t>Schadstoffarten: Euro 0 (Keine od.bed.Schadstoffarmut) - Euro 1 - Euro 2 - Euro 3 - Euro 4 - Euro 5 - Euro 6 - EEV (besond.umweltfreundl.Fz. gilt nur für Nutzfz.(LKW) und Busse)</t>
  </si>
  <si>
    <r>
      <t xml:space="preserve">                                                                               </t>
    </r>
    <r>
      <rPr>
        <b/>
        <sz val="10"/>
        <color indexed="8"/>
        <rFont val="Arial"/>
        <family val="2"/>
      </rPr>
      <t xml:space="preserve">                                                   (Erfasst sind bei den Schadstoffarmstufen alle Fz.der Klassen M,N,L3e,L4e,L5e und L7e)  </t>
    </r>
  </si>
  <si>
    <t>ab</t>
  </si>
  <si>
    <t>01.10.2017 verschoben auf 01.01.2018</t>
  </si>
  <si>
    <t>EURO</t>
  </si>
  <si>
    <t>Euro 6</t>
  </si>
  <si>
    <t xml:space="preserve">WLTP </t>
  </si>
  <si>
    <r>
      <t xml:space="preserve">       15                                                                               </t>
    </r>
    <r>
      <rPr>
        <b/>
        <sz val="16"/>
        <color theme="0"/>
        <rFont val="Arial"/>
        <family val="2"/>
      </rPr>
      <t xml:space="preserve">  Schadstoffarmstufen 2017 - </t>
    </r>
    <r>
      <rPr>
        <b/>
        <sz val="18"/>
        <color theme="0"/>
        <rFont val="Arial"/>
        <family val="2"/>
      </rPr>
      <t xml:space="preserve"> Diesel</t>
    </r>
  </si>
  <si>
    <t xml:space="preserve">Schadstoffarten: Euro 0 (Keine od.bed.Schadstoffarmut) - Euro 1 - Euro 2 - Euro 3 - Euro 4 - Euro 5 - Euro 6 - </t>
  </si>
  <si>
    <t>* Euro 5 mit EEV</t>
  </si>
  <si>
    <r>
      <t xml:space="preserve">                                                                               </t>
    </r>
    <r>
      <rPr>
        <b/>
        <sz val="10"/>
        <color indexed="8"/>
        <rFont val="Arial"/>
        <family val="2"/>
      </rPr>
      <t xml:space="preserve">                                                    Erfasst sind bei den Schadstoffarmstufen alle Fz.der Klassen M,N,L3e,L4e,L5e u.L7e)  </t>
    </r>
  </si>
  <si>
    <t>5*</t>
  </si>
  <si>
    <t>gesamt</t>
  </si>
  <si>
    <t>15.8</t>
  </si>
  <si>
    <t>Euro 6 Fahrzeuge</t>
  </si>
  <si>
    <t>Fz.-Klasse /</t>
  </si>
  <si>
    <t>Selbst-</t>
  </si>
  <si>
    <t>Gruppe</t>
  </si>
  <si>
    <t>N1</t>
  </si>
  <si>
    <t>N2</t>
  </si>
  <si>
    <t>N3</t>
  </si>
  <si>
    <t>Insges.</t>
  </si>
  <si>
    <t>fahrende</t>
  </si>
  <si>
    <t>bis</t>
  </si>
  <si>
    <t>3,5t</t>
  </si>
  <si>
    <t>mehr</t>
  </si>
  <si>
    <t>N1 / N2</t>
  </si>
  <si>
    <t>Arbeits-</t>
  </si>
  <si>
    <t>bis 12t</t>
  </si>
  <si>
    <t>als 12t</t>
  </si>
  <si>
    <t>maschinen</t>
  </si>
  <si>
    <t>Insgesamt</t>
  </si>
  <si>
    <t xml:space="preserve">Euro 6 Fahrzeuge </t>
  </si>
  <si>
    <t>Euro 6  Fahrzeuge</t>
  </si>
  <si>
    <t>Euro 6 Diesel</t>
  </si>
  <si>
    <t>Diesel Fahrzeuge</t>
  </si>
  <si>
    <t>LKW (N1) bis 3,5 t</t>
  </si>
  <si>
    <t>LKW (N2) 3,5 bis 12t</t>
  </si>
  <si>
    <t>LKW (N3) über 12t</t>
  </si>
  <si>
    <t xml:space="preserve">LKW (N1,N2,N3) </t>
  </si>
  <si>
    <t>PKW (M1)</t>
  </si>
  <si>
    <t>Busse (M2/M3)</t>
  </si>
  <si>
    <t>Selbstfahrende</t>
  </si>
  <si>
    <t>Wohnmobile</t>
  </si>
  <si>
    <t>Sonstige Fahrzeuge</t>
  </si>
  <si>
    <t>N1+N2</t>
  </si>
  <si>
    <t>M2</t>
  </si>
  <si>
    <t>Arbeitsmaschinen</t>
  </si>
  <si>
    <t>Fahrz.</t>
  </si>
  <si>
    <t>Ohne</t>
  </si>
  <si>
    <t>De Te</t>
  </si>
  <si>
    <t xml:space="preserve">Deutsche </t>
  </si>
  <si>
    <t>Deutsche</t>
  </si>
  <si>
    <t>M3</t>
  </si>
  <si>
    <t>Arb.m.</t>
  </si>
  <si>
    <t>Insge-</t>
  </si>
  <si>
    <t>DeTe</t>
  </si>
  <si>
    <t>Fleet</t>
  </si>
  <si>
    <t>Post</t>
  </si>
  <si>
    <t>insge-</t>
  </si>
  <si>
    <t>samt</t>
  </si>
  <si>
    <t>DeTe/Post</t>
  </si>
  <si>
    <t>DP/Fleet</t>
  </si>
  <si>
    <t>M2+M3</t>
  </si>
  <si>
    <t>arb.m.</t>
  </si>
  <si>
    <t>Ohne DP/Fleet</t>
  </si>
  <si>
    <t>Farbe der Fahrzeuge die in Bonn zugelassen sind</t>
  </si>
  <si>
    <t xml:space="preserve">  </t>
  </si>
  <si>
    <t xml:space="preserve">       </t>
  </si>
  <si>
    <t>im Jahr</t>
  </si>
  <si>
    <t>Weiß</t>
  </si>
  <si>
    <t>Weiß Gesamt</t>
  </si>
  <si>
    <t>Gelb</t>
  </si>
  <si>
    <t>Gelb Gesamt</t>
  </si>
  <si>
    <t>Orange</t>
  </si>
  <si>
    <t>Orange Gesamt</t>
  </si>
  <si>
    <t>Rot</t>
  </si>
  <si>
    <t>Rot Gesamt</t>
  </si>
  <si>
    <t>Lila</t>
  </si>
  <si>
    <t>Lila Gesamt</t>
  </si>
  <si>
    <t>Blau</t>
  </si>
  <si>
    <t>Blau Gesamt</t>
  </si>
  <si>
    <t>Grün</t>
  </si>
  <si>
    <t>Grün Gesamt</t>
  </si>
  <si>
    <t>Grau/Silber</t>
  </si>
  <si>
    <t>Grau Gesamt</t>
  </si>
  <si>
    <t>Braun</t>
  </si>
  <si>
    <t>Braun Gesamt</t>
  </si>
  <si>
    <t xml:space="preserve">Schwarz </t>
  </si>
  <si>
    <t>Schwarz Gesamt</t>
  </si>
  <si>
    <t>Unbekannt Gesamt</t>
  </si>
  <si>
    <t xml:space="preserve">Oktober </t>
  </si>
  <si>
    <t>LKW / So.Kfz / Anhänger und Motorräder werden nicht mit Farben in den Fahrzeugpapieren erfasst.</t>
  </si>
  <si>
    <r>
      <t xml:space="preserve">      24                                                        </t>
    </r>
    <r>
      <rPr>
        <b/>
        <sz val="16"/>
        <color indexed="9"/>
        <rFont val="Arial"/>
        <family val="2"/>
      </rPr>
      <t>Zulassungsbestandszahlen nach Postleitzahlen in Bonn 2017</t>
    </r>
  </si>
  <si>
    <t>Bundesstadt</t>
  </si>
  <si>
    <t>Bonn</t>
  </si>
  <si>
    <t>Stadtbezirk Bonn</t>
  </si>
  <si>
    <t xml:space="preserve">        Bonn-Hardtberg</t>
  </si>
  <si>
    <t xml:space="preserve">      Bonn-Bad Godesberg</t>
  </si>
  <si>
    <t>Bonn-Beuel</t>
  </si>
  <si>
    <t>Monat / PLZ</t>
  </si>
  <si>
    <t xml:space="preserve">                                   Fahrzeuge im Stadtbezirk Bonn:</t>
  </si>
  <si>
    <t>Fahrzeuge im Stadtbezirk Hardtberg</t>
  </si>
  <si>
    <t>Fahrzeuge im Stadtbezirk Bad Godesberg</t>
  </si>
  <si>
    <t>Fahrzeuge im Stadtbezirk Beuel</t>
  </si>
  <si>
    <t>Diplomatenkennzeichen, Tarnkennzeichen und Auskunftssperren sind hier nicht miterfaßt</t>
  </si>
  <si>
    <r>
      <t xml:space="preserve">         29     </t>
    </r>
    <r>
      <rPr>
        <b/>
        <sz val="12"/>
        <rFont val="Arial"/>
        <family val="2"/>
      </rPr>
      <t>Herstellerstatistik für zugelassene motorisierte Fahrzeug in Bonn 2017</t>
    </r>
  </si>
  <si>
    <t>Herstellerstatistik für zugelassene motorisierte Fahrzeug in Bonn 2017</t>
  </si>
  <si>
    <r>
      <t xml:space="preserve">         29     </t>
    </r>
    <r>
      <rPr>
        <b/>
        <sz val="12"/>
        <rFont val="Arial"/>
        <family val="2"/>
      </rPr>
      <t>Herstellerstatistik für zugelassene motorisierte Fahrzeug in Bonn 2016</t>
    </r>
  </si>
  <si>
    <t>Fahrzeugart</t>
  </si>
  <si>
    <t>PKW / LKW / Krad / Wohnmobile / Ackerschlepper / Zugmaschinen / Sonstige Kfz / Quad / Trike / Busse / Selbstfahrende Arbeitsm.</t>
  </si>
  <si>
    <t>Hersteller</t>
  </si>
  <si>
    <t>Agco /</t>
  </si>
  <si>
    <t>Alfa</t>
  </si>
  <si>
    <t>Alpina</t>
  </si>
  <si>
    <t>Aprilia</t>
  </si>
  <si>
    <t xml:space="preserve">Aston </t>
  </si>
  <si>
    <t>Audi</t>
  </si>
  <si>
    <t>Bentley</t>
  </si>
  <si>
    <t>BMW</t>
  </si>
  <si>
    <t>Bom-</t>
  </si>
  <si>
    <t>Cadillac</t>
  </si>
  <si>
    <t>Chevrolet</t>
  </si>
  <si>
    <t>Chrysler</t>
  </si>
  <si>
    <t>Citroen</t>
  </si>
  <si>
    <t>Dacia</t>
  </si>
  <si>
    <t>Daelim</t>
  </si>
  <si>
    <t>Dawoo</t>
  </si>
  <si>
    <t>DAF</t>
  </si>
  <si>
    <t>Daihatsu</t>
  </si>
  <si>
    <t>Daimler</t>
  </si>
  <si>
    <t>Deere</t>
  </si>
  <si>
    <t>Deutz</t>
  </si>
  <si>
    <t>Ducati</t>
  </si>
  <si>
    <t>Evobus</t>
  </si>
  <si>
    <t>FCA</t>
  </si>
  <si>
    <t>Ferrari</t>
  </si>
  <si>
    <t>Fiat</t>
  </si>
  <si>
    <t>Ford</t>
  </si>
  <si>
    <t>Fuji Heavy</t>
  </si>
  <si>
    <t>General</t>
  </si>
  <si>
    <t>Hanomak</t>
  </si>
  <si>
    <t>Harley</t>
  </si>
  <si>
    <t>Honda</t>
  </si>
  <si>
    <t>Hyosung</t>
  </si>
  <si>
    <t>Hyundai</t>
  </si>
  <si>
    <t>Iseki</t>
  </si>
  <si>
    <t>Isuzu</t>
  </si>
  <si>
    <t>Iveco</t>
  </si>
  <si>
    <t>Jaguar</t>
  </si>
  <si>
    <t>Jeep</t>
  </si>
  <si>
    <t>Kamag</t>
  </si>
  <si>
    <t>Kawasaki</t>
  </si>
  <si>
    <t>Kia</t>
  </si>
  <si>
    <t>KTM</t>
  </si>
  <si>
    <t xml:space="preserve">Kwang </t>
  </si>
  <si>
    <t>Lada</t>
  </si>
  <si>
    <t>Lam-</t>
  </si>
  <si>
    <t>Lancia</t>
  </si>
  <si>
    <t>Land</t>
  </si>
  <si>
    <t>Leyland</t>
  </si>
  <si>
    <t>Lotus</t>
  </si>
  <si>
    <t>MAN</t>
  </si>
  <si>
    <t>Maserati</t>
  </si>
  <si>
    <t>Matra</t>
  </si>
  <si>
    <t>Mazda</t>
  </si>
  <si>
    <t>MBK</t>
  </si>
  <si>
    <t>MG</t>
  </si>
  <si>
    <t>Mitsubishi</t>
  </si>
  <si>
    <t>Moto</t>
  </si>
  <si>
    <t>Motorrad-W</t>
  </si>
  <si>
    <t>Netherl.</t>
  </si>
  <si>
    <t>Nissan</t>
  </si>
  <si>
    <t>Opel</t>
  </si>
  <si>
    <t>Peugeot</t>
  </si>
  <si>
    <t>Piaggio</t>
  </si>
  <si>
    <t>Porsche</t>
  </si>
  <si>
    <t>Renault</t>
  </si>
  <si>
    <t>Rolls</t>
  </si>
  <si>
    <t>Rover</t>
  </si>
  <si>
    <t>Saab</t>
  </si>
  <si>
    <t>Sachsen-</t>
  </si>
  <si>
    <t>San</t>
  </si>
  <si>
    <t>Seat</t>
  </si>
  <si>
    <t>Skoda</t>
  </si>
  <si>
    <t>Smart</t>
  </si>
  <si>
    <t>Street-</t>
  </si>
  <si>
    <t>Suzuki</t>
  </si>
  <si>
    <t>Tesla</t>
  </si>
  <si>
    <t>Toyota</t>
  </si>
  <si>
    <t>Triumph</t>
  </si>
  <si>
    <t>Volks-</t>
  </si>
  <si>
    <t>Volvo</t>
  </si>
  <si>
    <t>Yamaha</t>
  </si>
  <si>
    <t>Fendt</t>
  </si>
  <si>
    <t>Romeo</t>
  </si>
  <si>
    <t>Martin</t>
  </si>
  <si>
    <t>insges.</t>
  </si>
  <si>
    <t>Mini</t>
  </si>
  <si>
    <t>bardier</t>
  </si>
  <si>
    <t>Subaru</t>
  </si>
  <si>
    <t>Motors</t>
  </si>
  <si>
    <t>Davidson</t>
  </si>
  <si>
    <t>Yang</t>
  </si>
  <si>
    <t>borghini</t>
  </si>
  <si>
    <t>Simca</t>
  </si>
  <si>
    <t>Guzzi</t>
  </si>
  <si>
    <t>Zschop.-MZ</t>
  </si>
  <si>
    <t>Cars</t>
  </si>
  <si>
    <t>Royce</t>
  </si>
  <si>
    <t>ring</t>
  </si>
  <si>
    <t>scooter</t>
  </si>
  <si>
    <t>wagen</t>
  </si>
  <si>
    <t>1725·|8749·|3040·|2063·|1771·|9824·|8722·|0815·|0517·|0518</t>
  </si>
  <si>
    <t>6612·|4114·|8522·|4000·|4067</t>
  </si>
  <si>
    <t>4123·|4082</t>
  </si>
  <si>
    <t>0588·|0590·|0591·|8307</t>
  </si>
  <si>
    <t>0005·|0374</t>
  </si>
  <si>
    <t>0005·|0374      Handelsbez. Mini</t>
  </si>
  <si>
    <t>1003·|8260</t>
  </si>
  <si>
    <t>1904·|7599·|3091·|2086·|1004·|1161</t>
  </si>
  <si>
    <t>7601·|3001</t>
  </si>
  <si>
    <t>8212·|8201</t>
  </si>
  <si>
    <t>8255·|8032·|8259</t>
  </si>
  <si>
    <t>9747·|9647</t>
  </si>
  <si>
    <t>0009·|0012·|0060·|0708·|0709·|0710·|0999·|1313·|1414·|2093·|7605·|8666</t>
  </si>
  <si>
    <t>0008·|7597·|3045·|1128</t>
  </si>
  <si>
    <t>0091·|6591·|7855·|7963·|8819</t>
  </si>
  <si>
    <t>7966·|7977</t>
  </si>
  <si>
    <t>1726·|1727</t>
  </si>
  <si>
    <t>4019·|4059</t>
  </si>
  <si>
    <t>3101·|4001·|4136·|4137·|4153·|4022·|4074·|4081·|2043·|4039</t>
  </si>
  <si>
    <t>5028·|1908·|0928·|1005·|8566·|7528·|3028·|2028·|9628·|7628·|1928·|5051·|1028·|5041·|1910</t>
  </si>
  <si>
    <t>1010·|7106</t>
  </si>
  <si>
    <t>1906·|1006·|7026·|5026·|7526·|2126·|1150</t>
  </si>
  <si>
    <t>0019·|0024·|0919·|7719·|7767</t>
  </si>
  <si>
    <t>7757·|1008</t>
  </si>
  <si>
    <t>5034·|1914·|2131·|4124·|8356·|7475·|5983·|1153·|7100·|1178</t>
  </si>
  <si>
    <t>5984·|1349·|8357·|8252·|8258</t>
  </si>
  <si>
    <t>1491·|7112</t>
  </si>
  <si>
    <t>1290·|4192·|4191·|2029·|3191·|7691</t>
  </si>
  <si>
    <t>6411·|9951</t>
  </si>
  <si>
    <t>8253·|1260</t>
  </si>
  <si>
    <t>6007·|1369</t>
  </si>
  <si>
    <t>4026·|4086</t>
  </si>
  <si>
    <t>2108·|2143·|2140</t>
  </si>
  <si>
    <t>2049·|4073</t>
  </si>
  <si>
    <t>1191·|1516·|7731·|9859</t>
  </si>
  <si>
    <t>5003·|7118·|1032·|7108</t>
  </si>
  <si>
    <t>2082·|2142</t>
  </si>
  <si>
    <t>1400·|7107·|9758·|7431·|1012</t>
  </si>
  <si>
    <t>0868·|1441·|9840</t>
  </si>
  <si>
    <t>1329·|7606·|2125·|7105·|3144·|9648·|7505</t>
  </si>
  <si>
    <t>1906·|1006·|7026·|5026·|7526·|2126·|0035·|0039</t>
  </si>
  <si>
    <t>3003·|3006·|3118</t>
  </si>
  <si>
    <t>7509·|4013·|1216</t>
  </si>
  <si>
    <t>0583</t>
  </si>
  <si>
    <t>3004·|3333·|3026·|3149·|3102</t>
  </si>
  <si>
    <t>2009·|2197</t>
  </si>
  <si>
    <t>2055</t>
  </si>
  <si>
    <t>9102·|9116·|5032·|9402·|9741·|9107</t>
  </si>
  <si>
    <t>0043·|0845</t>
  </si>
  <si>
    <t>7455</t>
  </si>
  <si>
    <t>7593</t>
  </si>
  <si>
    <t>8004·|8026</t>
  </si>
  <si>
    <t>7009·|8773·|9891</t>
  </si>
  <si>
    <t>1681</t>
  </si>
  <si>
    <t>6936·|7102·|7610·|8306</t>
  </si>
  <si>
    <t>1480</t>
  </si>
  <si>
    <t>2130·|7104·|1214·|1159·|1213·|5013·|5048·|8669</t>
  </si>
  <si>
    <t>2014·|0056·|2013</t>
  </si>
  <si>
    <t>1190·|8618·|9844·|0600·|0603·|1913·|1166</t>
  </si>
  <si>
    <t>5016·|1263·|2012·|9629·|9101·|9108·|8744·|1244·|9968·|9123</t>
  </si>
  <si>
    <t>1915·|7501·|4163·|7101·|7452·|1175·|1189</t>
  </si>
  <si>
    <t>Schl.-Nr.</t>
  </si>
  <si>
    <r>
      <t xml:space="preserve">         29.1     </t>
    </r>
    <r>
      <rPr>
        <b/>
        <sz val="12"/>
        <rFont val="Arial"/>
        <family val="2"/>
      </rPr>
      <t>Herstellerstatistik für zugelassene motorisierte Fahrzeug in Bonn 2017</t>
    </r>
  </si>
  <si>
    <t>Herstellerstatistik für zugelassene Anhänger in Bonn 2017</t>
  </si>
  <si>
    <r>
      <t xml:space="preserve">         29.1     </t>
    </r>
    <r>
      <rPr>
        <b/>
        <sz val="12"/>
        <rFont val="Arial"/>
        <family val="2"/>
      </rPr>
      <t>Herstellerstatistik für zugelassene motorisierte Fahrzeug in Bonn 2016</t>
    </r>
  </si>
  <si>
    <t>Anhänger / nicht motorisierte Fahrzeuge</t>
  </si>
  <si>
    <t>Auwaerter</t>
  </si>
  <si>
    <t>Boeck-</t>
  </si>
  <si>
    <t>Brenderup</t>
  </si>
  <si>
    <t>Bürstner</t>
  </si>
  <si>
    <t>Dethleffs</t>
  </si>
  <si>
    <t>Eduard</t>
  </si>
  <si>
    <t>FAV</t>
  </si>
  <si>
    <t>Harbeck</t>
  </si>
  <si>
    <t>Heine-</t>
  </si>
  <si>
    <t>HEKU</t>
  </si>
  <si>
    <t>Hobby</t>
  </si>
  <si>
    <t>Humbaur</t>
  </si>
  <si>
    <t>Knaus</t>
  </si>
  <si>
    <t>Koch</t>
  </si>
  <si>
    <t>Krone</t>
  </si>
  <si>
    <t>Pongratz</t>
  </si>
  <si>
    <t>Saris</t>
  </si>
  <si>
    <t>Saxas</t>
  </si>
  <si>
    <t>Schmitz</t>
  </si>
  <si>
    <t>Sorelpol</t>
  </si>
  <si>
    <t>Stema</t>
  </si>
  <si>
    <t>Tabbert</t>
  </si>
  <si>
    <t>Thule</t>
  </si>
  <si>
    <t>TPV</t>
  </si>
  <si>
    <t>Unsinn</t>
  </si>
  <si>
    <t>Westfalia</t>
  </si>
  <si>
    <t>Wiss-</t>
  </si>
  <si>
    <t>WM</t>
  </si>
  <si>
    <t>Paul</t>
  </si>
  <si>
    <t>mann</t>
  </si>
  <si>
    <t>Wohnwag.</t>
  </si>
  <si>
    <t>Anh.Bau</t>
  </si>
  <si>
    <t>Cargobull</t>
  </si>
  <si>
    <t>Neptun</t>
  </si>
  <si>
    <t>Prikolice</t>
  </si>
  <si>
    <t>Trailer</t>
  </si>
  <si>
    <t>kirchen</t>
  </si>
  <si>
    <t>Meyer</t>
  </si>
  <si>
    <t>0617</t>
  </si>
  <si>
    <t>6115</t>
  </si>
  <si>
    <t>9609·|1691</t>
  </si>
  <si>
    <t>6116</t>
  </si>
  <si>
    <t>0618·|6918</t>
  </si>
  <si>
    <t>5046·|9754</t>
  </si>
  <si>
    <t>7782</t>
  </si>
  <si>
    <t>6853</t>
  </si>
  <si>
    <t>0404</t>
  </si>
  <si>
    <t>6784</t>
  </si>
  <si>
    <t>0513</t>
  </si>
  <si>
    <t>7721</t>
  </si>
  <si>
    <t>0381·|9881</t>
  </si>
  <si>
    <t>7765</t>
  </si>
  <si>
    <t>0747</t>
  </si>
  <si>
    <t>6024</t>
  </si>
  <si>
    <t>9702</t>
  </si>
  <si>
    <t>9954</t>
  </si>
  <si>
    <t>0698·|1581·|1601·|8706</t>
  </si>
  <si>
    <t>9227</t>
  </si>
  <si>
    <t>7801</t>
  </si>
  <si>
    <t>6694</t>
  </si>
  <si>
    <t>1044·|1620</t>
  </si>
  <si>
    <t>8111</t>
  </si>
  <si>
    <t>8638</t>
  </si>
  <si>
    <t>9884·|9913·|1242·|0637</t>
  </si>
  <si>
    <t>6275</t>
  </si>
  <si>
    <t>7686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</si>
</sst>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€_-;\-* #,##0.00\ _€_-;_-* &quot;-&quot;??\ _€_-;_-@_-"/>
  </numFmts>
  <fonts count="203" x14ac:knownFonts="1">
    <font>
      <sz val="10"/>
      <name val="Arial"/>
    </font>
    <font>
      <b/>
      <sz val="12"/>
      <name val="Arial"/>
      <family val="2"/>
    </font>
    <font>
      <b/>
      <sz val="10"/>
      <name val="Arial"/>
      <family val="2"/>
    </font>
    <font>
      <b/>
      <u/>
      <sz val="14"/>
      <color indexed="10"/>
      <name val="Arial"/>
      <family val="2"/>
    </font>
    <font>
      <b/>
      <sz val="8"/>
      <name val="Arial"/>
      <family val="2"/>
    </font>
    <font>
      <b/>
      <sz val="10"/>
      <color rgb="FFFF0000"/>
      <name val="Arial"/>
      <family val="2"/>
    </font>
    <font>
      <b/>
      <sz val="18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8"/>
      <name val="Arial"/>
      <family val="2"/>
    </font>
    <font>
      <b/>
      <sz val="9"/>
      <name val="Arial"/>
      <family val="2"/>
    </font>
    <font>
      <sz val="18"/>
      <name val="Arial"/>
      <family val="2"/>
    </font>
    <font>
      <b/>
      <sz val="9"/>
      <color indexed="8"/>
      <name val="Arial"/>
      <family val="2"/>
    </font>
    <font>
      <b/>
      <sz val="8"/>
      <color indexed="8"/>
      <name val="Arial"/>
      <family val="2"/>
    </font>
    <font>
      <b/>
      <sz val="8"/>
      <color indexed="10"/>
      <name val="Arial"/>
      <family val="2"/>
    </font>
    <font>
      <b/>
      <sz val="8"/>
      <color indexed="51"/>
      <name val="Arial"/>
      <family val="2"/>
    </font>
    <font>
      <b/>
      <sz val="8"/>
      <color indexed="17"/>
      <name val="Arial"/>
      <family val="2"/>
    </font>
    <font>
      <b/>
      <sz val="8"/>
      <color indexed="23"/>
      <name val="Arial"/>
      <family val="2"/>
    </font>
    <font>
      <b/>
      <sz val="8"/>
      <color indexed="18"/>
      <name val="Arial"/>
      <family val="2"/>
    </font>
    <font>
      <b/>
      <sz val="8"/>
      <color indexed="20"/>
      <name val="Arial"/>
      <family val="2"/>
    </font>
    <font>
      <b/>
      <sz val="11"/>
      <color indexed="8"/>
      <name val="Comic Sans MS"/>
      <family val="4"/>
    </font>
    <font>
      <b/>
      <sz val="12"/>
      <color indexed="8"/>
      <name val="Comic Sans MS"/>
      <family val="4"/>
    </font>
    <font>
      <sz val="9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12"/>
      <color indexed="10"/>
      <name val="Arial"/>
      <family val="2"/>
    </font>
    <font>
      <b/>
      <sz val="12"/>
      <color indexed="41"/>
      <name val="Arial"/>
      <family val="2"/>
    </font>
    <font>
      <sz val="10"/>
      <color indexed="41"/>
      <name val="Arial"/>
      <family val="2"/>
    </font>
    <font>
      <b/>
      <sz val="10"/>
      <color theme="1"/>
      <name val="Arial"/>
      <family val="2"/>
    </font>
    <font>
      <sz val="10"/>
      <color indexed="10"/>
      <name val="Arial"/>
      <family val="2"/>
    </font>
    <font>
      <b/>
      <sz val="16"/>
      <color theme="3" tint="0.59999389629810485"/>
      <name val="Arial"/>
      <family val="2"/>
    </font>
    <font>
      <b/>
      <sz val="16"/>
      <color rgb="FF00CC00"/>
      <name val="Arial"/>
      <family val="2"/>
    </font>
    <font>
      <b/>
      <sz val="16"/>
      <color rgb="FF92D050"/>
      <name val="Arial"/>
      <family val="2"/>
    </font>
    <font>
      <b/>
      <sz val="16"/>
      <color theme="9" tint="-0.499984740745262"/>
      <name val="Arial"/>
      <family val="2"/>
    </font>
    <font>
      <b/>
      <sz val="16"/>
      <color theme="2" tint="-0.499984740745262"/>
      <name val="Arial"/>
      <family val="2"/>
    </font>
    <font>
      <b/>
      <sz val="16"/>
      <color rgb="FF00B050"/>
      <name val="Arial"/>
      <family val="2"/>
    </font>
    <font>
      <b/>
      <sz val="16"/>
      <color rgb="FF0070C0"/>
      <name val="Arial"/>
      <family val="2"/>
    </font>
    <font>
      <b/>
      <sz val="16"/>
      <color rgb="FFFFC000"/>
      <name val="Arial"/>
      <family val="2"/>
    </font>
    <font>
      <b/>
      <sz val="16"/>
      <color rgb="FFFF0000"/>
      <name val="Arial"/>
      <family val="2"/>
    </font>
    <font>
      <b/>
      <sz val="16"/>
      <color rgb="FF00B0F0"/>
      <name val="Arial"/>
      <family val="2"/>
    </font>
    <font>
      <b/>
      <sz val="16"/>
      <color rgb="FFFF66FF"/>
      <name val="Arial"/>
      <family val="2"/>
    </font>
    <font>
      <b/>
      <sz val="14"/>
      <color indexed="8"/>
      <name val="Arial"/>
      <family val="2"/>
    </font>
    <font>
      <b/>
      <sz val="12"/>
      <color indexed="48"/>
      <name val="Arial"/>
      <family val="2"/>
    </font>
    <font>
      <b/>
      <sz val="12"/>
      <color indexed="14"/>
      <name val="Arial"/>
      <family val="2"/>
    </font>
    <font>
      <b/>
      <sz val="12"/>
      <color indexed="57"/>
      <name val="Arial"/>
      <family val="2"/>
    </font>
    <font>
      <b/>
      <sz val="12"/>
      <color indexed="52"/>
      <name val="Arial"/>
      <family val="2"/>
    </font>
    <font>
      <b/>
      <sz val="12"/>
      <color indexed="46"/>
      <name val="Arial"/>
      <family val="2"/>
    </font>
    <font>
      <b/>
      <sz val="12"/>
      <color indexed="16"/>
      <name val="Arial"/>
      <family val="2"/>
    </font>
    <font>
      <b/>
      <sz val="12"/>
      <color indexed="12"/>
      <name val="Arial"/>
      <family val="2"/>
    </font>
    <font>
      <b/>
      <sz val="18"/>
      <color theme="1"/>
      <name val="Arial"/>
      <family val="2"/>
    </font>
    <font>
      <b/>
      <sz val="12"/>
      <color theme="0"/>
      <name val="Arial"/>
      <family val="2"/>
    </font>
    <font>
      <b/>
      <sz val="12"/>
      <color theme="1"/>
      <name val="Arial"/>
      <family val="2"/>
    </font>
    <font>
      <b/>
      <sz val="18"/>
      <color indexed="10"/>
      <name val="Arial"/>
      <family val="2"/>
    </font>
    <font>
      <b/>
      <sz val="10"/>
      <color indexed="10"/>
      <name val="Arial"/>
      <family val="2"/>
    </font>
    <font>
      <b/>
      <sz val="10"/>
      <color indexed="48"/>
      <name val="Arial"/>
      <family val="2"/>
    </font>
    <font>
      <b/>
      <sz val="10"/>
      <color indexed="14"/>
      <name val="Arial"/>
      <family val="2"/>
    </font>
    <font>
      <b/>
      <sz val="10"/>
      <color indexed="57"/>
      <name val="Arial"/>
      <family val="2"/>
    </font>
    <font>
      <b/>
      <sz val="10"/>
      <color indexed="52"/>
      <name val="Arial"/>
      <family val="2"/>
    </font>
    <font>
      <b/>
      <sz val="10"/>
      <color indexed="46"/>
      <name val="Arial"/>
      <family val="2"/>
    </font>
    <font>
      <b/>
      <sz val="10"/>
      <color indexed="16"/>
      <name val="Arial"/>
      <family val="2"/>
    </font>
    <font>
      <b/>
      <sz val="10"/>
      <color indexed="12"/>
      <name val="Arial"/>
      <family val="2"/>
    </font>
    <font>
      <sz val="10"/>
      <color indexed="8"/>
      <name val="Arial"/>
      <family val="2"/>
    </font>
    <font>
      <b/>
      <sz val="11"/>
      <color indexed="17"/>
      <name val="Arial"/>
      <family val="2"/>
    </font>
    <font>
      <b/>
      <sz val="11"/>
      <color indexed="53"/>
      <name val="Arial"/>
      <family val="2"/>
    </font>
    <font>
      <b/>
      <sz val="11"/>
      <color indexed="16"/>
      <name val="Arial"/>
      <family val="2"/>
    </font>
    <font>
      <b/>
      <sz val="11"/>
      <color indexed="18"/>
      <name val="Arial"/>
      <family val="2"/>
    </font>
    <font>
      <b/>
      <sz val="11"/>
      <color indexed="19"/>
      <name val="Arial"/>
      <family val="2"/>
    </font>
    <font>
      <b/>
      <sz val="11"/>
      <color indexed="10"/>
      <name val="Arial"/>
      <family val="2"/>
    </font>
    <font>
      <b/>
      <sz val="11"/>
      <color rgb="FF00B0F0"/>
      <name val="Arial"/>
      <family val="2"/>
    </font>
    <font>
      <b/>
      <sz val="11"/>
      <color rgb="FF7030A0"/>
      <name val="Arial"/>
      <family val="2"/>
    </font>
    <font>
      <b/>
      <sz val="10"/>
      <color theme="3" tint="0.39997558519241921"/>
      <name val="Arial"/>
      <family val="2"/>
    </font>
    <font>
      <sz val="10"/>
      <color rgb="FF00B050"/>
      <name val="Arial"/>
      <family val="2"/>
    </font>
    <font>
      <b/>
      <sz val="11"/>
      <color rgb="FF1902C6"/>
      <name val="Arial"/>
      <family val="2"/>
    </font>
    <font>
      <b/>
      <sz val="11"/>
      <color theme="9" tint="-0.499984740745262"/>
      <name val="Arial"/>
      <family val="2"/>
    </font>
    <font>
      <b/>
      <sz val="11"/>
      <color theme="5" tint="0.59999389629810485"/>
      <name val="Arial"/>
      <family val="2"/>
    </font>
    <font>
      <b/>
      <sz val="11"/>
      <color theme="3" tint="0.39997558519241921"/>
      <name val="Arial"/>
      <family val="2"/>
    </font>
    <font>
      <b/>
      <sz val="11"/>
      <name val="Arial"/>
      <family val="2"/>
    </font>
    <font>
      <b/>
      <sz val="11"/>
      <color rgb="FF00B050"/>
      <name val="Arial"/>
      <family val="2"/>
    </font>
    <font>
      <b/>
      <sz val="11"/>
      <color rgb="FF3131F7"/>
      <name val="Arial"/>
      <family val="2"/>
    </font>
    <font>
      <b/>
      <sz val="11"/>
      <color rgb="FFC308C8"/>
      <name val="Arial"/>
      <family val="2"/>
    </font>
    <font>
      <b/>
      <sz val="11"/>
      <color rgb="FFFFFF00"/>
      <name val="Arial"/>
      <family val="2"/>
    </font>
    <font>
      <b/>
      <sz val="11"/>
      <color theme="1"/>
      <name val="Arial"/>
      <family val="2"/>
    </font>
    <font>
      <b/>
      <sz val="11"/>
      <color rgb="FFC00000"/>
      <name val="Arial"/>
      <family val="2"/>
    </font>
    <font>
      <b/>
      <sz val="11"/>
      <color theme="6" tint="-0.249977111117893"/>
      <name val="Arial"/>
      <family val="2"/>
    </font>
    <font>
      <b/>
      <sz val="12"/>
      <color rgb="FF00B050"/>
      <name val="Arial"/>
      <family val="2"/>
    </font>
    <font>
      <b/>
      <sz val="12"/>
      <color rgb="FF0070C0"/>
      <name val="Arial"/>
      <family val="2"/>
    </font>
    <font>
      <b/>
      <sz val="14"/>
      <color rgb="FF3131F7"/>
      <name val="Arial"/>
      <family val="2"/>
    </font>
    <font>
      <b/>
      <sz val="14"/>
      <color theme="1"/>
      <name val="Arial"/>
      <family val="2"/>
    </font>
    <font>
      <b/>
      <sz val="14"/>
      <color indexed="14"/>
      <name val="Arial"/>
      <family val="2"/>
    </font>
    <font>
      <b/>
      <sz val="14"/>
      <color indexed="57"/>
      <name val="Arial"/>
      <family val="2"/>
    </font>
    <font>
      <b/>
      <sz val="11"/>
      <color indexed="62"/>
      <name val="Arial"/>
      <family val="2"/>
    </font>
    <font>
      <b/>
      <sz val="8"/>
      <color theme="3" tint="0.39997558519241921"/>
      <name val="Arial"/>
      <family val="2"/>
    </font>
    <font>
      <b/>
      <sz val="11"/>
      <color indexed="23"/>
      <name val="Arial"/>
      <family val="2"/>
    </font>
    <font>
      <b/>
      <sz val="11"/>
      <color indexed="20"/>
      <name val="Arial"/>
      <family val="2"/>
    </font>
    <font>
      <b/>
      <sz val="11"/>
      <color indexed="8"/>
      <name val="Arial"/>
      <family val="2"/>
    </font>
    <font>
      <b/>
      <sz val="10"/>
      <color indexed="49"/>
      <name val="Arial"/>
      <family val="2"/>
    </font>
    <font>
      <b/>
      <sz val="9"/>
      <color indexed="12"/>
      <name val="Arial"/>
      <family val="2"/>
    </font>
    <font>
      <b/>
      <sz val="10"/>
      <color indexed="50"/>
      <name val="Arial"/>
      <family val="2"/>
    </font>
    <font>
      <b/>
      <sz val="8"/>
      <color rgb="FF0070C0"/>
      <name val="Arial"/>
      <family val="2"/>
    </font>
    <font>
      <b/>
      <sz val="11"/>
      <color indexed="14"/>
      <name val="Arial"/>
      <family val="2"/>
    </font>
    <font>
      <b/>
      <sz val="11"/>
      <color indexed="57"/>
      <name val="Arial"/>
      <family val="2"/>
    </font>
    <font>
      <b/>
      <sz val="9"/>
      <color rgb="FFC00000"/>
      <name val="Arial"/>
      <family val="2"/>
    </font>
    <font>
      <b/>
      <sz val="11"/>
      <color rgb="FF0070C0"/>
      <name val="Arial"/>
      <family val="2"/>
    </font>
    <font>
      <b/>
      <sz val="10"/>
      <color rgb="FF3131F7"/>
      <name val="Arial"/>
      <family val="2"/>
    </font>
    <font>
      <b/>
      <sz val="10"/>
      <color indexed="53"/>
      <name val="Arial"/>
      <family val="2"/>
    </font>
    <font>
      <b/>
      <sz val="10"/>
      <color indexed="54"/>
      <name val="Arial"/>
      <family val="2"/>
    </font>
    <font>
      <b/>
      <sz val="10"/>
      <color indexed="19"/>
      <name val="Arial"/>
      <family val="2"/>
    </font>
    <font>
      <b/>
      <sz val="10"/>
      <color rgb="FF00B0F0"/>
      <name val="Arial"/>
      <family val="2"/>
    </font>
    <font>
      <b/>
      <sz val="10"/>
      <color indexed="17"/>
      <name val="Arial"/>
      <family val="2"/>
    </font>
    <font>
      <b/>
      <sz val="10"/>
      <color indexed="23"/>
      <name val="Arial"/>
      <family val="2"/>
    </font>
    <font>
      <b/>
      <sz val="10"/>
      <color indexed="18"/>
      <name val="Arial"/>
      <family val="2"/>
    </font>
    <font>
      <b/>
      <sz val="10"/>
      <color indexed="20"/>
      <name val="Arial"/>
      <family val="2"/>
    </font>
    <font>
      <sz val="10"/>
      <color indexed="12"/>
      <name val="Arial"/>
      <family val="2"/>
    </font>
    <font>
      <sz val="10"/>
      <color indexed="50"/>
      <name val="Arial"/>
      <family val="2"/>
    </font>
    <font>
      <b/>
      <sz val="10"/>
      <color theme="9" tint="-0.499984740745262"/>
      <name val="Arial"/>
      <family val="2"/>
    </font>
    <font>
      <b/>
      <sz val="14"/>
      <color indexed="53"/>
      <name val="Arial"/>
      <family val="2"/>
    </font>
    <font>
      <b/>
      <sz val="14"/>
      <color indexed="16"/>
      <name val="Arial"/>
      <family val="2"/>
    </font>
    <font>
      <b/>
      <sz val="14"/>
      <color indexed="54"/>
      <name val="Arial"/>
      <family val="2"/>
    </font>
    <font>
      <b/>
      <sz val="14"/>
      <color indexed="19"/>
      <name val="Arial"/>
      <family val="2"/>
    </font>
    <font>
      <b/>
      <sz val="14"/>
      <color indexed="10"/>
      <name val="Arial"/>
      <family val="2"/>
    </font>
    <font>
      <b/>
      <sz val="14"/>
      <color rgb="FF00B0F0"/>
      <name val="Arial"/>
      <family val="2"/>
    </font>
    <font>
      <b/>
      <sz val="14"/>
      <color rgb="FF7030A0"/>
      <name val="Arial"/>
      <family val="2"/>
    </font>
    <font>
      <b/>
      <sz val="14"/>
      <color theme="3" tint="0.39997558519241921"/>
      <name val="Arial"/>
      <family val="2"/>
    </font>
    <font>
      <b/>
      <sz val="14"/>
      <color rgb="FF00B050"/>
      <name val="Arial"/>
      <family val="2"/>
    </font>
    <font>
      <b/>
      <sz val="12"/>
      <color indexed="23"/>
      <name val="Arial"/>
      <family val="2"/>
    </font>
    <font>
      <b/>
      <sz val="12"/>
      <color indexed="18"/>
      <name val="Arial"/>
      <family val="2"/>
    </font>
    <font>
      <b/>
      <sz val="12"/>
      <color indexed="20"/>
      <name val="Arial"/>
      <family val="2"/>
    </font>
    <font>
      <b/>
      <sz val="11"/>
      <color indexed="49"/>
      <name val="Arial"/>
      <family val="2"/>
    </font>
    <font>
      <b/>
      <sz val="11"/>
      <color indexed="12"/>
      <name val="Arial"/>
      <family val="2"/>
    </font>
    <font>
      <b/>
      <sz val="11"/>
      <color indexed="50"/>
      <name val="Arial"/>
      <family val="2"/>
    </font>
    <font>
      <b/>
      <sz val="14"/>
      <color rgb="FF0070C0"/>
      <name val="Arial"/>
      <family val="2"/>
    </font>
    <font>
      <b/>
      <sz val="14"/>
      <color theme="9" tint="-0.499984740745262"/>
      <name val="Arial"/>
      <family val="2"/>
    </font>
    <font>
      <b/>
      <sz val="14"/>
      <color rgb="FFC308C8"/>
      <name val="Arial"/>
      <family val="2"/>
    </font>
    <font>
      <b/>
      <sz val="14"/>
      <color rgb="FFFFFF00"/>
      <name val="Arial"/>
      <family val="2"/>
    </font>
    <font>
      <b/>
      <sz val="14"/>
      <color rgb="FFC00000"/>
      <name val="Arial"/>
      <family val="2"/>
    </font>
    <font>
      <b/>
      <sz val="14"/>
      <color theme="1" tint="4.9989318521683403E-2"/>
      <name val="Arial"/>
      <family val="2"/>
    </font>
    <font>
      <b/>
      <sz val="14"/>
      <color indexed="17"/>
      <name val="Arial"/>
      <family val="2"/>
    </font>
    <font>
      <b/>
      <sz val="14"/>
      <color indexed="12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0"/>
      <color rgb="FF0070C0"/>
      <name val="Arial"/>
      <family val="2"/>
    </font>
    <font>
      <sz val="14"/>
      <color rgb="FF3131F7"/>
      <name val="Arial"/>
      <family val="2"/>
    </font>
    <font>
      <sz val="10"/>
      <color rgb="FF3131F7"/>
      <name val="Arial"/>
      <family val="2"/>
    </font>
    <font>
      <sz val="10"/>
      <color theme="1"/>
      <name val="Arial"/>
      <family val="2"/>
    </font>
    <font>
      <b/>
      <sz val="16"/>
      <color theme="1"/>
      <name val="Arial"/>
      <family val="2"/>
    </font>
    <font>
      <sz val="18"/>
      <color theme="1"/>
      <name val="Arial"/>
      <family val="2"/>
    </font>
    <font>
      <sz val="16"/>
      <color theme="1"/>
      <name val="Arial"/>
      <family val="2"/>
    </font>
    <font>
      <b/>
      <sz val="10"/>
      <color indexed="61"/>
      <name val="Arial"/>
      <family val="2"/>
    </font>
    <font>
      <b/>
      <sz val="11"/>
      <color rgb="FFFF0000"/>
      <name val="Arial"/>
      <family val="2"/>
    </font>
    <font>
      <sz val="14"/>
      <color theme="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4"/>
      <color indexed="61"/>
      <name val="Arial"/>
      <family val="2"/>
    </font>
    <font>
      <b/>
      <sz val="14"/>
      <color indexed="52"/>
      <name val="Arial"/>
      <family val="2"/>
    </font>
    <font>
      <b/>
      <sz val="14"/>
      <color indexed="48"/>
      <name val="Arial"/>
      <family val="2"/>
    </font>
    <font>
      <b/>
      <sz val="14"/>
      <color indexed="62"/>
      <name val="Arial"/>
      <family val="2"/>
    </font>
    <font>
      <b/>
      <sz val="16"/>
      <color indexed="8"/>
      <name val="Arial"/>
      <family val="2"/>
    </font>
    <font>
      <b/>
      <sz val="16"/>
      <color indexed="61"/>
      <name val="Arial"/>
      <family val="2"/>
    </font>
    <font>
      <b/>
      <sz val="16"/>
      <color indexed="10"/>
      <name val="Arial"/>
      <family val="2"/>
    </font>
    <font>
      <b/>
      <sz val="16"/>
      <color indexed="52"/>
      <name val="Arial"/>
      <family val="2"/>
    </font>
    <font>
      <b/>
      <sz val="16"/>
      <color indexed="17"/>
      <name val="Arial"/>
      <family val="2"/>
    </font>
    <font>
      <b/>
      <sz val="16"/>
      <color indexed="48"/>
      <name val="Arial"/>
      <family val="2"/>
    </font>
    <font>
      <b/>
      <sz val="16"/>
      <color indexed="62"/>
      <name val="Arial"/>
      <family val="2"/>
    </font>
    <font>
      <b/>
      <sz val="11"/>
      <color indexed="52"/>
      <name val="Arial"/>
      <family val="2"/>
    </font>
    <font>
      <b/>
      <sz val="11"/>
      <color indexed="48"/>
      <name val="Arial"/>
      <family val="2"/>
    </font>
    <font>
      <b/>
      <sz val="14"/>
      <color theme="3" tint="-0.249977111117893"/>
      <name val="Arial"/>
      <family val="2"/>
    </font>
    <font>
      <b/>
      <sz val="14"/>
      <color theme="0"/>
      <name val="Arial"/>
      <family val="2"/>
    </font>
    <font>
      <b/>
      <sz val="16"/>
      <color theme="0"/>
      <name val="Arial"/>
      <family val="2"/>
    </font>
    <font>
      <b/>
      <sz val="18"/>
      <color theme="0"/>
      <name val="Arial"/>
      <family val="2"/>
    </font>
    <font>
      <sz val="10"/>
      <color theme="0"/>
      <name val="Arial"/>
      <family val="2"/>
    </font>
    <font>
      <b/>
      <sz val="16"/>
      <color theme="3" tint="-0.249977111117893"/>
      <name val="Arial"/>
      <family val="2"/>
    </font>
    <font>
      <b/>
      <sz val="16"/>
      <name val="Arial"/>
      <family val="2"/>
    </font>
    <font>
      <b/>
      <sz val="16"/>
      <color indexed="12"/>
      <name val="Arial"/>
      <family val="2"/>
    </font>
    <font>
      <b/>
      <sz val="16"/>
      <color indexed="14"/>
      <name val="Arial"/>
      <family val="2"/>
    </font>
    <font>
      <b/>
      <sz val="16"/>
      <color indexed="57"/>
      <name val="Arial"/>
      <family val="2"/>
    </font>
    <font>
      <b/>
      <sz val="16"/>
      <color indexed="53"/>
      <name val="Arial"/>
      <family val="2"/>
    </font>
    <font>
      <b/>
      <sz val="16"/>
      <color indexed="19"/>
      <name val="Arial"/>
      <family val="2"/>
    </font>
    <font>
      <b/>
      <sz val="8"/>
      <color theme="1"/>
      <name val="Arial"/>
      <family val="2"/>
    </font>
    <font>
      <b/>
      <sz val="20"/>
      <name val="Arial"/>
      <family val="2"/>
    </font>
    <font>
      <b/>
      <sz val="18"/>
      <name val="Arial"/>
      <family val="2"/>
    </font>
    <font>
      <b/>
      <sz val="16"/>
      <color rgb="FFC00000"/>
      <name val="Arial"/>
      <family val="2"/>
    </font>
    <font>
      <b/>
      <sz val="16"/>
      <color rgb="FF002060"/>
      <name val="Arial"/>
      <family val="2"/>
    </font>
    <font>
      <b/>
      <sz val="16"/>
      <color rgb="FF7030A0"/>
      <name val="Arial"/>
      <family val="2"/>
    </font>
    <font>
      <b/>
      <sz val="10"/>
      <color theme="0"/>
      <name val="Arial"/>
      <family val="2"/>
    </font>
    <font>
      <b/>
      <sz val="11"/>
      <color theme="0"/>
      <name val="Arial"/>
      <family val="2"/>
    </font>
    <font>
      <b/>
      <sz val="26"/>
      <name val="Arial"/>
      <family val="2"/>
    </font>
    <font>
      <sz val="26"/>
      <name val="Arial"/>
      <family val="2"/>
    </font>
    <font>
      <sz val="8"/>
      <color indexed="8"/>
      <name val="Arial"/>
      <family val="2"/>
    </font>
    <font>
      <sz val="8"/>
      <name val="Arial"/>
      <family val="2"/>
    </font>
    <font>
      <sz val="8"/>
      <color indexed="23"/>
      <name val="Arial"/>
      <family val="2"/>
    </font>
    <font>
      <b/>
      <sz val="8"/>
      <color indexed="49"/>
      <name val="Arial"/>
      <family val="2"/>
    </font>
    <font>
      <b/>
      <sz val="8"/>
      <color indexed="12"/>
      <name val="Arial"/>
      <family val="2"/>
    </font>
    <font>
      <b/>
      <sz val="8"/>
      <color indexed="55"/>
      <name val="Arial"/>
      <family val="2"/>
    </font>
    <font>
      <b/>
      <sz val="12"/>
      <color indexed="61"/>
      <name val="Arial"/>
      <family val="2"/>
    </font>
    <font>
      <b/>
      <sz val="12"/>
      <color indexed="53"/>
      <name val="Arial"/>
      <family val="2"/>
    </font>
    <font>
      <b/>
      <sz val="12"/>
      <color indexed="54"/>
      <name val="Arial"/>
      <family val="2"/>
    </font>
    <font>
      <b/>
      <sz val="12"/>
      <color indexed="19"/>
      <name val="Arial"/>
      <family val="2"/>
    </font>
    <font>
      <b/>
      <sz val="10"/>
      <color indexed="9"/>
      <name val="Arial"/>
      <family val="2"/>
    </font>
    <font>
      <b/>
      <sz val="12"/>
      <color indexed="9"/>
      <name val="Arial"/>
      <family val="2"/>
    </font>
    <font>
      <sz val="12"/>
      <color indexed="8"/>
      <name val="Arial"/>
      <family val="2"/>
    </font>
    <font>
      <b/>
      <sz val="9"/>
      <color theme="1"/>
      <name val="Arial"/>
      <family val="2"/>
    </font>
    <font>
      <b/>
      <sz val="16"/>
      <color indexed="9"/>
      <name val="Arial"/>
      <family val="2"/>
    </font>
    <font>
      <sz val="11"/>
      <color theme="1"/>
      <name val="Arial"/>
      <family val="2"/>
    </font>
    <font>
      <sz val="16"/>
      <name val="Arial"/>
      <family val="2"/>
    </font>
  </fonts>
  <fills count="55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CC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 diagonalUp="1"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 style="medium">
        <color indexed="64"/>
      </diagonal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</cellStyleXfs>
  <cellXfs count="1604">
    <xf numFmtId="0" fontId="0" fillId="0" borderId="0" xfId="0"/>
    <xf numFmtId="0" fontId="1" fillId="2" borderId="1" xfId="0" applyFont="1" applyFill="1" applyBorder="1"/>
    <xf numFmtId="0" fontId="0" fillId="2" borderId="2" xfId="0" applyFill="1" applyBorder="1"/>
    <xf numFmtId="0" fontId="1" fillId="2" borderId="2" xfId="0" applyFont="1" applyFill="1" applyBorder="1"/>
    <xf numFmtId="0" fontId="2" fillId="2" borderId="2" xfId="0" applyFont="1" applyFill="1" applyBorder="1"/>
    <xf numFmtId="0" fontId="0" fillId="2" borderId="3" xfId="0" applyFill="1" applyBorder="1"/>
    <xf numFmtId="0" fontId="0" fillId="2" borderId="4" xfId="0" applyFill="1" applyBorder="1"/>
    <xf numFmtId="0" fontId="0" fillId="2" borderId="5" xfId="0" applyFill="1" applyBorder="1"/>
    <xf numFmtId="0" fontId="3" fillId="0" borderId="6" xfId="0" applyFont="1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0" xfId="0" applyBorder="1"/>
    <xf numFmtId="0" fontId="0" fillId="0" borderId="11" xfId="0" applyBorder="1"/>
    <xf numFmtId="0" fontId="0" fillId="0" borderId="2" xfId="0" applyBorder="1"/>
    <xf numFmtId="0" fontId="0" fillId="0" borderId="12" xfId="0" applyBorder="1"/>
    <xf numFmtId="0" fontId="5" fillId="3" borderId="14" xfId="0" applyFont="1" applyFill="1" applyBorder="1"/>
    <xf numFmtId="0" fontId="0" fillId="0" borderId="15" xfId="0" applyBorder="1"/>
    <xf numFmtId="0" fontId="0" fillId="3" borderId="15" xfId="0" applyFill="1" applyBorder="1"/>
    <xf numFmtId="0" fontId="2" fillId="3" borderId="15" xfId="0" applyFont="1" applyFill="1" applyBorder="1" applyAlignment="1">
      <alignment horizontal="left"/>
    </xf>
    <xf numFmtId="0" fontId="0" fillId="0" borderId="16" xfId="0" applyBorder="1"/>
    <xf numFmtId="0" fontId="2" fillId="4" borderId="12" xfId="0" applyFont="1" applyFill="1" applyBorder="1" applyAlignment="1">
      <alignment horizontal="center"/>
    </xf>
    <xf numFmtId="0" fontId="0" fillId="3" borderId="4" xfId="0" applyFill="1" applyBorder="1"/>
    <xf numFmtId="0" fontId="2" fillId="3" borderId="1" xfId="0" applyFont="1" applyFill="1" applyBorder="1"/>
    <xf numFmtId="0" fontId="2" fillId="3" borderId="4" xfId="0" applyFont="1" applyFill="1" applyBorder="1"/>
    <xf numFmtId="0" fontId="2" fillId="3" borderId="12" xfId="0" applyFont="1" applyFill="1" applyBorder="1" applyAlignment="1">
      <alignment horizontal="center"/>
    </xf>
    <xf numFmtId="0" fontId="0" fillId="0" borderId="17" xfId="0" applyBorder="1"/>
    <xf numFmtId="0" fontId="0" fillId="0" borderId="18" xfId="0" applyBorder="1"/>
    <xf numFmtId="0" fontId="0" fillId="3" borderId="20" xfId="0" applyFill="1" applyBorder="1"/>
    <xf numFmtId="0" fontId="0" fillId="3" borderId="21" xfId="0" applyFill="1" applyBorder="1"/>
    <xf numFmtId="0" fontId="2" fillId="4" borderId="22" xfId="0" applyFont="1" applyFill="1" applyBorder="1" applyAlignment="1">
      <alignment horizontal="center"/>
    </xf>
    <xf numFmtId="0" fontId="0" fillId="3" borderId="0" xfId="0" applyFill="1" applyBorder="1"/>
    <xf numFmtId="0" fontId="0" fillId="3" borderId="22" xfId="0" applyFill="1" applyBorder="1"/>
    <xf numFmtId="0" fontId="7" fillId="6" borderId="12" xfId="0" applyFont="1" applyFill="1" applyBorder="1" applyAlignment="1">
      <alignment horizontal="center"/>
    </xf>
    <xf numFmtId="0" fontId="7" fillId="7" borderId="2" xfId="0" applyFont="1" applyFill="1" applyBorder="1" applyAlignment="1">
      <alignment horizontal="center"/>
    </xf>
    <xf numFmtId="0" fontId="7" fillId="8" borderId="12" xfId="0" applyFont="1" applyFill="1" applyBorder="1" applyAlignment="1">
      <alignment horizontal="center"/>
    </xf>
    <xf numFmtId="0" fontId="7" fillId="9" borderId="2" xfId="0" applyFont="1" applyFill="1" applyBorder="1" applyAlignment="1">
      <alignment horizontal="center"/>
    </xf>
    <xf numFmtId="0" fontId="7" fillId="10" borderId="12" xfId="0" applyFont="1" applyFill="1" applyBorder="1" applyAlignment="1">
      <alignment horizontal="center"/>
    </xf>
    <xf numFmtId="0" fontId="8" fillId="11" borderId="2" xfId="0" applyFont="1" applyFill="1" applyBorder="1" applyAlignment="1">
      <alignment horizontal="center"/>
    </xf>
    <xf numFmtId="0" fontId="8" fillId="12" borderId="12" xfId="0" applyFont="1" applyFill="1" applyBorder="1" applyAlignment="1">
      <alignment horizontal="center"/>
    </xf>
    <xf numFmtId="0" fontId="2" fillId="13" borderId="2" xfId="0" applyFont="1" applyFill="1" applyBorder="1" applyAlignment="1">
      <alignment horizontal="center"/>
    </xf>
    <xf numFmtId="0" fontId="8" fillId="14" borderId="12" xfId="0" applyFont="1" applyFill="1" applyBorder="1" applyAlignment="1">
      <alignment horizontal="center"/>
    </xf>
    <xf numFmtId="0" fontId="8" fillId="15" borderId="2" xfId="0" applyFont="1" applyFill="1" applyBorder="1" applyAlignment="1">
      <alignment horizontal="center"/>
    </xf>
    <xf numFmtId="0" fontId="1" fillId="4" borderId="22" xfId="0" applyFont="1" applyFill="1" applyBorder="1" applyAlignment="1">
      <alignment horizontal="center"/>
    </xf>
    <xf numFmtId="0" fontId="8" fillId="3" borderId="3" xfId="0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2" fillId="3" borderId="13" xfId="0" applyFont="1" applyFill="1" applyBorder="1" applyAlignment="1">
      <alignment horizontal="center"/>
    </xf>
    <xf numFmtId="0" fontId="2" fillId="3" borderId="22" xfId="0" applyFont="1" applyFill="1" applyBorder="1"/>
    <xf numFmtId="0" fontId="8" fillId="16" borderId="13" xfId="0" applyFont="1" applyFill="1" applyBorder="1" applyAlignment="1">
      <alignment horizontal="center"/>
    </xf>
    <xf numFmtId="0" fontId="8" fillId="16" borderId="12" xfId="0" applyFont="1" applyFill="1" applyBorder="1" applyAlignment="1">
      <alignment horizontal="center"/>
    </xf>
    <xf numFmtId="0" fontId="9" fillId="17" borderId="6" xfId="0" applyFont="1" applyFill="1" applyBorder="1" applyAlignment="1">
      <alignment horizontal="center"/>
    </xf>
    <xf numFmtId="0" fontId="8" fillId="6" borderId="18" xfId="0" applyFont="1" applyFill="1" applyBorder="1" applyAlignment="1">
      <alignment horizontal="center"/>
    </xf>
    <xf numFmtId="0" fontId="8" fillId="7" borderId="17" xfId="0" applyFont="1" applyFill="1" applyBorder="1" applyAlignment="1">
      <alignment horizontal="center"/>
    </xf>
    <xf numFmtId="0" fontId="8" fillId="8" borderId="18" xfId="0" applyFont="1" applyFill="1" applyBorder="1" applyAlignment="1">
      <alignment horizontal="center"/>
    </xf>
    <xf numFmtId="0" fontId="8" fillId="9" borderId="17" xfId="0" applyFont="1" applyFill="1" applyBorder="1" applyAlignment="1">
      <alignment horizontal="center"/>
    </xf>
    <xf numFmtId="0" fontId="8" fillId="10" borderId="18" xfId="0" applyFont="1" applyFill="1" applyBorder="1" applyAlignment="1">
      <alignment horizontal="center"/>
    </xf>
    <xf numFmtId="0" fontId="8" fillId="11" borderId="17" xfId="0" applyFont="1" applyFill="1" applyBorder="1" applyAlignment="1">
      <alignment horizontal="center"/>
    </xf>
    <xf numFmtId="0" fontId="8" fillId="12" borderId="18" xfId="0" applyFont="1" applyFill="1" applyBorder="1" applyAlignment="1">
      <alignment horizontal="center"/>
    </xf>
    <xf numFmtId="0" fontId="8" fillId="13" borderId="17" xfId="0" applyFont="1" applyFill="1" applyBorder="1" applyAlignment="1">
      <alignment horizontal="center"/>
    </xf>
    <xf numFmtId="0" fontId="8" fillId="14" borderId="18" xfId="0" applyFont="1" applyFill="1" applyBorder="1" applyAlignment="1">
      <alignment horizontal="center"/>
    </xf>
    <xf numFmtId="0" fontId="8" fillId="15" borderId="17" xfId="0" applyFont="1" applyFill="1" applyBorder="1" applyAlignment="1">
      <alignment horizontal="center"/>
    </xf>
    <xf numFmtId="0" fontId="1" fillId="4" borderId="18" xfId="0" applyFont="1" applyFill="1" applyBorder="1" applyAlignment="1">
      <alignment horizontal="center"/>
    </xf>
    <xf numFmtId="0" fontId="8" fillId="3" borderId="10" xfId="0" applyFont="1" applyFill="1" applyBorder="1" applyAlignment="1">
      <alignment horizontal="center"/>
    </xf>
    <xf numFmtId="0" fontId="8" fillId="3" borderId="17" xfId="0" applyFont="1" applyFill="1" applyBorder="1" applyAlignment="1">
      <alignment horizontal="center"/>
    </xf>
    <xf numFmtId="0" fontId="8" fillId="3" borderId="6" xfId="0" applyFont="1" applyFill="1" applyBorder="1" applyAlignment="1">
      <alignment horizontal="center"/>
    </xf>
    <xf numFmtId="0" fontId="8" fillId="3" borderId="18" xfId="0" applyFont="1" applyFill="1" applyBorder="1" applyAlignment="1">
      <alignment horizontal="center"/>
    </xf>
    <xf numFmtId="0" fontId="8" fillId="16" borderId="6" xfId="0" applyFont="1" applyFill="1" applyBorder="1" applyAlignment="1">
      <alignment horizontal="center"/>
    </xf>
    <xf numFmtId="0" fontId="11" fillId="16" borderId="18" xfId="0" applyFont="1" applyFill="1" applyBorder="1" applyAlignment="1">
      <alignment horizontal="center"/>
    </xf>
    <xf numFmtId="0" fontId="4" fillId="18" borderId="19" xfId="0" applyFont="1" applyFill="1" applyBorder="1" applyAlignment="1">
      <alignment horizontal="center"/>
    </xf>
    <xf numFmtId="0" fontId="12" fillId="18" borderId="22" xfId="0" applyFont="1" applyFill="1" applyBorder="1" applyAlignment="1">
      <alignment horizontal="center"/>
    </xf>
    <xf numFmtId="0" fontId="13" fillId="18" borderId="22" xfId="0" applyFont="1" applyFill="1" applyBorder="1" applyAlignment="1">
      <alignment horizontal="center"/>
    </xf>
    <xf numFmtId="0" fontId="14" fillId="18" borderId="22" xfId="0" applyFont="1" applyFill="1" applyBorder="1" applyAlignment="1">
      <alignment horizontal="center"/>
    </xf>
    <xf numFmtId="0" fontId="15" fillId="18" borderId="22" xfId="0" applyFont="1" applyFill="1" applyBorder="1" applyAlignment="1">
      <alignment horizontal="center"/>
    </xf>
    <xf numFmtId="0" fontId="16" fillId="18" borderId="11" xfId="0" applyFont="1" applyFill="1" applyBorder="1" applyAlignment="1">
      <alignment horizontal="center"/>
    </xf>
    <xf numFmtId="0" fontId="17" fillId="18" borderId="22" xfId="0" applyFont="1" applyFill="1" applyBorder="1" applyAlignment="1">
      <alignment horizontal="center"/>
    </xf>
    <xf numFmtId="0" fontId="18" fillId="18" borderId="19" xfId="0" applyFont="1" applyFill="1" applyBorder="1" applyAlignment="1">
      <alignment horizontal="center"/>
    </xf>
    <xf numFmtId="0" fontId="15" fillId="18" borderId="19" xfId="0" applyFont="1" applyFill="1" applyBorder="1" applyAlignment="1">
      <alignment horizontal="center"/>
    </xf>
    <xf numFmtId="0" fontId="8" fillId="17" borderId="1" xfId="0" applyFont="1" applyFill="1" applyBorder="1" applyAlignment="1">
      <alignment horizontal="center"/>
    </xf>
    <xf numFmtId="0" fontId="19" fillId="19" borderId="23" xfId="0" applyFont="1" applyFill="1" applyBorder="1" applyAlignment="1">
      <alignment horizontal="center"/>
    </xf>
    <xf numFmtId="0" fontId="19" fillId="3" borderId="23" xfId="0" applyFont="1" applyFill="1" applyBorder="1" applyAlignment="1">
      <alignment horizontal="center"/>
    </xf>
    <xf numFmtId="3" fontId="20" fillId="4" borderId="23" xfId="0" applyNumberFormat="1" applyFont="1" applyFill="1" applyBorder="1" applyAlignment="1">
      <alignment horizontal="center"/>
    </xf>
    <xf numFmtId="0" fontId="19" fillId="3" borderId="5" xfId="0" applyFont="1" applyFill="1" applyBorder="1" applyAlignment="1">
      <alignment horizontal="center"/>
    </xf>
    <xf numFmtId="0" fontId="19" fillId="3" borderId="1" xfId="0" applyFont="1" applyFill="1" applyBorder="1" applyAlignment="1">
      <alignment horizontal="center"/>
    </xf>
    <xf numFmtId="0" fontId="11" fillId="20" borderId="19" xfId="0" applyFont="1" applyFill="1" applyBorder="1" applyAlignment="1">
      <alignment horizontal="center"/>
    </xf>
    <xf numFmtId="0" fontId="19" fillId="20" borderId="22" xfId="0" applyFont="1" applyFill="1" applyBorder="1" applyAlignment="1">
      <alignment horizontal="center"/>
    </xf>
    <xf numFmtId="0" fontId="19" fillId="3" borderId="11" xfId="0" applyFont="1" applyFill="1" applyBorder="1" applyAlignment="1">
      <alignment horizontal="center"/>
    </xf>
    <xf numFmtId="0" fontId="19" fillId="3" borderId="22" xfId="0" applyFont="1" applyFill="1" applyBorder="1" applyAlignment="1">
      <alignment horizontal="center"/>
    </xf>
    <xf numFmtId="0" fontId="19" fillId="3" borderId="19" xfId="0" applyFont="1" applyFill="1" applyBorder="1" applyAlignment="1">
      <alignment horizontal="center"/>
    </xf>
    <xf numFmtId="0" fontId="19" fillId="21" borderId="19" xfId="0" applyFont="1" applyFill="1" applyBorder="1" applyAlignment="1">
      <alignment horizontal="center"/>
    </xf>
    <xf numFmtId="0" fontId="19" fillId="21" borderId="22" xfId="0" applyFont="1" applyFill="1" applyBorder="1" applyAlignment="1">
      <alignment horizontal="center"/>
    </xf>
    <xf numFmtId="0" fontId="21" fillId="21" borderId="19" xfId="0" applyFont="1" applyFill="1" applyBorder="1"/>
    <xf numFmtId="0" fontId="19" fillId="3" borderId="21" xfId="0" applyFont="1" applyFill="1" applyBorder="1" applyAlignment="1">
      <alignment horizontal="center"/>
    </xf>
    <xf numFmtId="0" fontId="11" fillId="21" borderId="19" xfId="0" applyFont="1" applyFill="1" applyBorder="1" applyAlignment="1">
      <alignment horizontal="center"/>
    </xf>
    <xf numFmtId="0" fontId="8" fillId="17" borderId="13" xfId="0" applyFont="1" applyFill="1" applyBorder="1" applyAlignment="1">
      <alignment horizontal="center"/>
    </xf>
    <xf numFmtId="0" fontId="19" fillId="19" borderId="12" xfId="0" applyFont="1" applyFill="1" applyBorder="1" applyAlignment="1">
      <alignment horizontal="center"/>
    </xf>
    <xf numFmtId="0" fontId="19" fillId="3" borderId="12" xfId="0" applyFont="1" applyFill="1" applyBorder="1" applyAlignment="1">
      <alignment horizontal="center"/>
    </xf>
    <xf numFmtId="3" fontId="20" fillId="4" borderId="12" xfId="0" applyNumberFormat="1" applyFont="1" applyFill="1" applyBorder="1" applyAlignment="1">
      <alignment horizontal="center"/>
    </xf>
    <xf numFmtId="0" fontId="11" fillId="21" borderId="1" xfId="0" applyFont="1" applyFill="1" applyBorder="1" applyAlignment="1">
      <alignment horizontal="center"/>
    </xf>
    <xf numFmtId="0" fontId="19" fillId="21" borderId="23" xfId="0" applyFont="1" applyFill="1" applyBorder="1" applyAlignment="1">
      <alignment horizontal="center"/>
    </xf>
    <xf numFmtId="0" fontId="8" fillId="17" borderId="6" xfId="0" applyFont="1" applyFill="1" applyBorder="1" applyAlignment="1">
      <alignment horizontal="center"/>
    </xf>
    <xf numFmtId="0" fontId="19" fillId="19" borderId="18" xfId="0" applyFont="1" applyFill="1" applyBorder="1" applyAlignment="1">
      <alignment horizontal="center"/>
    </xf>
    <xf numFmtId="0" fontId="19" fillId="3" borderId="18" xfId="0" applyFont="1" applyFill="1" applyBorder="1" applyAlignment="1">
      <alignment horizontal="center"/>
    </xf>
    <xf numFmtId="3" fontId="20" fillId="4" borderId="18" xfId="0" applyNumberFormat="1" applyFont="1" applyFill="1" applyBorder="1" applyAlignment="1">
      <alignment horizontal="center"/>
    </xf>
    <xf numFmtId="0" fontId="11" fillId="17" borderId="1" xfId="0" applyFont="1" applyFill="1" applyBorder="1" applyAlignment="1">
      <alignment horizontal="center"/>
    </xf>
    <xf numFmtId="0" fontId="12" fillId="22" borderId="19" xfId="0" applyFont="1" applyFill="1" applyBorder="1" applyAlignment="1">
      <alignment horizontal="center"/>
    </xf>
    <xf numFmtId="0" fontId="8" fillId="22" borderId="22" xfId="0" applyFont="1" applyFill="1" applyBorder="1" applyAlignment="1">
      <alignment horizontal="center"/>
    </xf>
    <xf numFmtId="0" fontId="8" fillId="22" borderId="11" xfId="0" applyFont="1" applyFill="1" applyBorder="1" applyAlignment="1">
      <alignment horizontal="center"/>
    </xf>
    <xf numFmtId="0" fontId="8" fillId="22" borderId="19" xfId="0" applyFont="1" applyFill="1" applyBorder="1" applyAlignment="1">
      <alignment horizontal="center"/>
    </xf>
    <xf numFmtId="0" fontId="12" fillId="4" borderId="12" xfId="0" applyFont="1" applyFill="1" applyBorder="1" applyAlignment="1">
      <alignment horizontal="center"/>
    </xf>
    <xf numFmtId="0" fontId="8" fillId="4" borderId="12" xfId="0" applyFont="1" applyFill="1" applyBorder="1" applyAlignment="1">
      <alignment horizontal="center"/>
    </xf>
    <xf numFmtId="0" fontId="8" fillId="23" borderId="4" xfId="0" applyFont="1" applyFill="1" applyBorder="1" applyAlignment="1">
      <alignment horizontal="center"/>
    </xf>
    <xf numFmtId="0" fontId="8" fillId="23" borderId="5" xfId="0" applyFont="1" applyFill="1" applyBorder="1" applyAlignment="1">
      <alignment horizontal="center"/>
    </xf>
    <xf numFmtId="0" fontId="0" fillId="4" borderId="18" xfId="0" applyFill="1" applyBorder="1"/>
    <xf numFmtId="0" fontId="2" fillId="4" borderId="18" xfId="0" applyFont="1" applyFill="1" applyBorder="1" applyAlignment="1">
      <alignment horizontal="center"/>
    </xf>
    <xf numFmtId="0" fontId="0" fillId="22" borderId="24" xfId="0" applyFill="1" applyBorder="1"/>
    <xf numFmtId="0" fontId="23" fillId="24" borderId="1" xfId="0" applyFont="1" applyFill="1" applyBorder="1"/>
    <xf numFmtId="0" fontId="23" fillId="24" borderId="4" xfId="0" applyFont="1" applyFill="1" applyBorder="1"/>
    <xf numFmtId="0" fontId="0" fillId="24" borderId="4" xfId="0" applyFill="1" applyBorder="1"/>
    <xf numFmtId="0" fontId="0" fillId="24" borderId="5" xfId="0" applyFill="1" applyBorder="1"/>
    <xf numFmtId="0" fontId="0" fillId="22" borderId="3" xfId="0" applyFill="1" applyBorder="1"/>
    <xf numFmtId="0" fontId="0" fillId="22" borderId="25" xfId="0" applyFill="1" applyBorder="1"/>
    <xf numFmtId="0" fontId="0" fillId="0" borderId="26" xfId="0" applyBorder="1"/>
    <xf numFmtId="0" fontId="0" fillId="0" borderId="27" xfId="0" applyBorder="1"/>
    <xf numFmtId="0" fontId="0" fillId="0" borderId="28" xfId="0" applyBorder="1"/>
    <xf numFmtId="0" fontId="0" fillId="3" borderId="29" xfId="0" applyFill="1" applyBorder="1"/>
    <xf numFmtId="0" fontId="0" fillId="22" borderId="11" xfId="0" applyFill="1" applyBorder="1"/>
    <xf numFmtId="0" fontId="24" fillId="0" borderId="30" xfId="0" applyFont="1" applyBorder="1"/>
    <xf numFmtId="0" fontId="25" fillId="0" borderId="30" xfId="0" applyFont="1" applyBorder="1"/>
    <xf numFmtId="0" fontId="26" fillId="0" borderId="30" xfId="0" applyFont="1" applyBorder="1"/>
    <xf numFmtId="0" fontId="26" fillId="0" borderId="31" xfId="0" applyFont="1" applyBorder="1"/>
    <xf numFmtId="0" fontId="26" fillId="0" borderId="32" xfId="0" applyFont="1" applyBorder="1"/>
    <xf numFmtId="0" fontId="26" fillId="0" borderId="33" xfId="0" applyFont="1" applyBorder="1"/>
    <xf numFmtId="0" fontId="2" fillId="3" borderId="34" xfId="0" applyFont="1" applyFill="1" applyBorder="1"/>
    <xf numFmtId="0" fontId="0" fillId="0" borderId="31" xfId="0" applyBorder="1"/>
    <xf numFmtId="0" fontId="0" fillId="0" borderId="32" xfId="0" applyBorder="1"/>
    <xf numFmtId="0" fontId="0" fillId="0" borderId="1" xfId="0" applyBorder="1"/>
    <xf numFmtId="0" fontId="0" fillId="3" borderId="23" xfId="0" applyFill="1" applyBorder="1"/>
    <xf numFmtId="0" fontId="0" fillId="22" borderId="35" xfId="0" applyFill="1" applyBorder="1"/>
    <xf numFmtId="0" fontId="2" fillId="25" borderId="23" xfId="0" applyFont="1" applyFill="1" applyBorder="1" applyAlignment="1">
      <alignment horizontal="center"/>
    </xf>
    <xf numFmtId="0" fontId="2" fillId="0" borderId="23" xfId="0" applyFont="1" applyBorder="1"/>
    <xf numFmtId="0" fontId="7" fillId="11" borderId="2" xfId="0" applyFont="1" applyFill="1" applyBorder="1" applyAlignment="1">
      <alignment horizontal="center"/>
    </xf>
    <xf numFmtId="0" fontId="7" fillId="12" borderId="12" xfId="0" applyFont="1" applyFill="1" applyBorder="1" applyAlignment="1">
      <alignment horizontal="center"/>
    </xf>
    <xf numFmtId="0" fontId="1" fillId="13" borderId="2" xfId="0" applyFont="1" applyFill="1" applyBorder="1" applyAlignment="1">
      <alignment horizontal="center"/>
    </xf>
    <xf numFmtId="0" fontId="7" fillId="14" borderId="12" xfId="0" applyFont="1" applyFill="1" applyBorder="1" applyAlignment="1">
      <alignment horizontal="center"/>
    </xf>
    <xf numFmtId="0" fontId="7" fillId="15" borderId="2" xfId="0" applyFont="1" applyFill="1" applyBorder="1" applyAlignment="1">
      <alignment horizontal="center"/>
    </xf>
    <xf numFmtId="0" fontId="27" fillId="16" borderId="1" xfId="0" applyFont="1" applyFill="1" applyBorder="1" applyAlignment="1">
      <alignment horizontal="center"/>
    </xf>
    <xf numFmtId="0" fontId="2" fillId="3" borderId="23" xfId="0" applyFont="1" applyFill="1" applyBorder="1" applyAlignment="1">
      <alignment horizontal="center"/>
    </xf>
    <xf numFmtId="0" fontId="0" fillId="26" borderId="12" xfId="0" applyFill="1" applyBorder="1"/>
    <xf numFmtId="0" fontId="0" fillId="26" borderId="0" xfId="0" applyFill="1" applyBorder="1"/>
    <xf numFmtId="0" fontId="0" fillId="26" borderId="17" xfId="0" applyFill="1" applyBorder="1"/>
    <xf numFmtId="0" fontId="7" fillId="6" borderId="18" xfId="0" applyFont="1" applyFill="1" applyBorder="1" applyAlignment="1">
      <alignment horizontal="center"/>
    </xf>
    <xf numFmtId="0" fontId="7" fillId="7" borderId="17" xfId="0" applyFont="1" applyFill="1" applyBorder="1" applyAlignment="1">
      <alignment horizontal="center"/>
    </xf>
    <xf numFmtId="0" fontId="7" fillId="8" borderId="18" xfId="0" applyFont="1" applyFill="1" applyBorder="1" applyAlignment="1">
      <alignment horizontal="center"/>
    </xf>
    <xf numFmtId="0" fontId="7" fillId="9" borderId="17" xfId="0" applyFont="1" applyFill="1" applyBorder="1" applyAlignment="1">
      <alignment horizontal="center"/>
    </xf>
    <xf numFmtId="0" fontId="7" fillId="10" borderId="18" xfId="0" applyFont="1" applyFill="1" applyBorder="1" applyAlignment="1">
      <alignment horizontal="center"/>
    </xf>
    <xf numFmtId="0" fontId="7" fillId="11" borderId="17" xfId="0" applyFont="1" applyFill="1" applyBorder="1" applyAlignment="1">
      <alignment horizontal="center"/>
    </xf>
    <xf numFmtId="0" fontId="7" fillId="12" borderId="18" xfId="0" applyFont="1" applyFill="1" applyBorder="1" applyAlignment="1">
      <alignment horizontal="center"/>
    </xf>
    <xf numFmtId="0" fontId="7" fillId="13" borderId="17" xfId="0" applyFont="1" applyFill="1" applyBorder="1" applyAlignment="1">
      <alignment horizontal="center"/>
    </xf>
    <xf numFmtId="0" fontId="7" fillId="14" borderId="18" xfId="0" applyFont="1" applyFill="1" applyBorder="1" applyAlignment="1">
      <alignment horizontal="center"/>
    </xf>
    <xf numFmtId="0" fontId="7" fillId="15" borderId="17" xfId="0" applyFont="1" applyFill="1" applyBorder="1" applyAlignment="1">
      <alignment horizontal="center"/>
    </xf>
    <xf numFmtId="0" fontId="28" fillId="26" borderId="6" xfId="0" applyFont="1" applyFill="1" applyBorder="1"/>
    <xf numFmtId="0" fontId="2" fillId="3" borderId="22" xfId="0" applyFont="1" applyFill="1" applyBorder="1" applyAlignment="1">
      <alignment horizontal="center"/>
    </xf>
    <xf numFmtId="0" fontId="7" fillId="0" borderId="13" xfId="0" applyFont="1" applyBorder="1" applyAlignment="1">
      <alignment horizontal="center"/>
    </xf>
    <xf numFmtId="0" fontId="24" fillId="3" borderId="2" xfId="0" applyFont="1" applyFill="1" applyBorder="1" applyAlignment="1">
      <alignment horizontal="center"/>
    </xf>
    <xf numFmtId="0" fontId="29" fillId="3" borderId="12" xfId="0" applyFont="1" applyFill="1" applyBorder="1" applyAlignment="1">
      <alignment horizontal="center"/>
    </xf>
    <xf numFmtId="0" fontId="30" fillId="3" borderId="2" xfId="0" applyFont="1" applyFill="1" applyBorder="1" applyAlignment="1">
      <alignment horizontal="center"/>
    </xf>
    <xf numFmtId="0" fontId="31" fillId="3" borderId="12" xfId="0" applyFont="1" applyFill="1" applyBorder="1" applyAlignment="1">
      <alignment horizontal="center"/>
    </xf>
    <xf numFmtId="0" fontId="32" fillId="3" borderId="2" xfId="0" applyFont="1" applyFill="1" applyBorder="1" applyAlignment="1">
      <alignment horizontal="center"/>
    </xf>
    <xf numFmtId="0" fontId="33" fillId="3" borderId="12" xfId="0" applyFont="1" applyFill="1" applyBorder="1" applyAlignment="1">
      <alignment horizontal="center"/>
    </xf>
    <xf numFmtId="0" fontId="34" fillId="3" borderId="2" xfId="0" applyFont="1" applyFill="1" applyBorder="1" applyAlignment="1">
      <alignment horizontal="center"/>
    </xf>
    <xf numFmtId="0" fontId="35" fillId="3" borderId="12" xfId="0" applyFont="1" applyFill="1" applyBorder="1" applyAlignment="1">
      <alignment horizontal="center"/>
    </xf>
    <xf numFmtId="0" fontId="36" fillId="3" borderId="2" xfId="0" applyFont="1" applyFill="1" applyBorder="1" applyAlignment="1">
      <alignment horizontal="center"/>
    </xf>
    <xf numFmtId="0" fontId="37" fillId="3" borderId="13" xfId="0" applyFont="1" applyFill="1" applyBorder="1" applyAlignment="1">
      <alignment horizontal="center"/>
    </xf>
    <xf numFmtId="0" fontId="38" fillId="3" borderId="12" xfId="0" applyFont="1" applyFill="1" applyBorder="1" applyAlignment="1">
      <alignment horizontal="center"/>
    </xf>
    <xf numFmtId="0" fontId="39" fillId="3" borderId="2" xfId="0" applyFont="1" applyFill="1" applyBorder="1" applyAlignment="1">
      <alignment horizontal="center"/>
    </xf>
    <xf numFmtId="0" fontId="6" fillId="12" borderId="12" xfId="0" applyFont="1" applyFill="1" applyBorder="1" applyAlignment="1">
      <alignment horizontal="center"/>
    </xf>
    <xf numFmtId="0" fontId="23" fillId="12" borderId="3" xfId="0" applyFont="1" applyFill="1" applyBorder="1" applyAlignment="1">
      <alignment horizontal="center"/>
    </xf>
    <xf numFmtId="0" fontId="40" fillId="0" borderId="19" xfId="0" applyFont="1" applyBorder="1" applyAlignment="1">
      <alignment horizontal="center"/>
    </xf>
    <xf numFmtId="0" fontId="7" fillId="5" borderId="36" xfId="0" applyFont="1" applyFill="1" applyBorder="1" applyAlignment="1">
      <alignment horizontal="center"/>
    </xf>
    <xf numFmtId="0" fontId="24" fillId="3" borderId="37" xfId="0" applyFont="1" applyFill="1" applyBorder="1" applyAlignment="1">
      <alignment horizontal="center"/>
    </xf>
    <xf numFmtId="0" fontId="29" fillId="3" borderId="36" xfId="0" applyFont="1" applyFill="1" applyBorder="1" applyAlignment="1">
      <alignment horizontal="center"/>
    </xf>
    <xf numFmtId="0" fontId="30" fillId="3" borderId="37" xfId="0" applyFont="1" applyFill="1" applyBorder="1" applyAlignment="1">
      <alignment horizontal="center"/>
    </xf>
    <xf numFmtId="0" fontId="31" fillId="3" borderId="36" xfId="0" applyFont="1" applyFill="1" applyBorder="1" applyAlignment="1">
      <alignment horizontal="center"/>
    </xf>
    <xf numFmtId="0" fontId="32" fillId="3" borderId="37" xfId="0" applyFont="1" applyFill="1" applyBorder="1" applyAlignment="1">
      <alignment horizontal="center"/>
    </xf>
    <xf numFmtId="0" fontId="33" fillId="3" borderId="36" xfId="0" applyFont="1" applyFill="1" applyBorder="1" applyAlignment="1">
      <alignment horizontal="center"/>
    </xf>
    <xf numFmtId="0" fontId="34" fillId="3" borderId="37" xfId="0" applyFont="1" applyFill="1" applyBorder="1" applyAlignment="1">
      <alignment horizontal="center"/>
    </xf>
    <xf numFmtId="0" fontId="35" fillId="3" borderId="36" xfId="0" applyFont="1" applyFill="1" applyBorder="1" applyAlignment="1">
      <alignment horizontal="center"/>
    </xf>
    <xf numFmtId="0" fontId="36" fillId="3" borderId="37" xfId="0" applyFont="1" applyFill="1" applyBorder="1" applyAlignment="1">
      <alignment horizontal="center"/>
    </xf>
    <xf numFmtId="0" fontId="37" fillId="3" borderId="24" xfId="0" applyFont="1" applyFill="1" applyBorder="1" applyAlignment="1">
      <alignment horizontal="center"/>
    </xf>
    <xf numFmtId="0" fontId="38" fillId="3" borderId="36" xfId="0" applyFont="1" applyFill="1" applyBorder="1" applyAlignment="1">
      <alignment horizontal="center"/>
    </xf>
    <xf numFmtId="0" fontId="39" fillId="3" borderId="37" xfId="0" applyFont="1" applyFill="1" applyBorder="1" applyAlignment="1">
      <alignment horizontal="center"/>
    </xf>
    <xf numFmtId="0" fontId="6" fillId="5" borderId="36" xfId="0" applyFont="1" applyFill="1" applyBorder="1" applyAlignment="1">
      <alignment horizontal="center"/>
    </xf>
    <xf numFmtId="0" fontId="23" fillId="5" borderId="12" xfId="0" applyFont="1" applyFill="1" applyBorder="1" applyAlignment="1">
      <alignment horizontal="center"/>
    </xf>
    <xf numFmtId="0" fontId="7" fillId="27" borderId="38" xfId="0" applyFont="1" applyFill="1" applyBorder="1" applyAlignment="1">
      <alignment horizontal="center"/>
    </xf>
    <xf numFmtId="0" fontId="24" fillId="3" borderId="39" xfId="0" applyFont="1" applyFill="1" applyBorder="1" applyAlignment="1">
      <alignment horizontal="center"/>
    </xf>
    <xf numFmtId="0" fontId="29" fillId="3" borderId="38" xfId="0" applyFont="1" applyFill="1" applyBorder="1" applyAlignment="1">
      <alignment horizontal="center"/>
    </xf>
    <xf numFmtId="0" fontId="30" fillId="3" borderId="39" xfId="0" applyFont="1" applyFill="1" applyBorder="1" applyAlignment="1">
      <alignment horizontal="center"/>
    </xf>
    <xf numFmtId="0" fontId="31" fillId="3" borderId="38" xfId="0" applyFont="1" applyFill="1" applyBorder="1" applyAlignment="1">
      <alignment horizontal="center"/>
    </xf>
    <xf numFmtId="0" fontId="32" fillId="3" borderId="39" xfId="0" applyFont="1" applyFill="1" applyBorder="1" applyAlignment="1">
      <alignment horizontal="center"/>
    </xf>
    <xf numFmtId="0" fontId="33" fillId="3" borderId="38" xfId="0" applyFont="1" applyFill="1" applyBorder="1" applyAlignment="1">
      <alignment horizontal="center"/>
    </xf>
    <xf numFmtId="0" fontId="34" fillId="3" borderId="39" xfId="0" applyFont="1" applyFill="1" applyBorder="1" applyAlignment="1">
      <alignment horizontal="center"/>
    </xf>
    <xf numFmtId="0" fontId="35" fillId="3" borderId="38" xfId="0" applyFont="1" applyFill="1" applyBorder="1" applyAlignment="1">
      <alignment horizontal="center"/>
    </xf>
    <xf numFmtId="0" fontId="36" fillId="3" borderId="39" xfId="0" applyFont="1" applyFill="1" applyBorder="1" applyAlignment="1">
      <alignment horizontal="center"/>
    </xf>
    <xf numFmtId="0" fontId="37" fillId="3" borderId="40" xfId="0" applyFont="1" applyFill="1" applyBorder="1" applyAlignment="1">
      <alignment horizontal="center"/>
    </xf>
    <xf numFmtId="0" fontId="38" fillId="3" borderId="38" xfId="0" applyFont="1" applyFill="1" applyBorder="1" applyAlignment="1">
      <alignment horizontal="center"/>
    </xf>
    <xf numFmtId="0" fontId="39" fillId="3" borderId="39" xfId="0" applyFont="1" applyFill="1" applyBorder="1" applyAlignment="1">
      <alignment horizontal="center"/>
    </xf>
    <xf numFmtId="0" fontId="6" fillId="27" borderId="38" xfId="0" applyFont="1" applyFill="1" applyBorder="1" applyAlignment="1">
      <alignment horizontal="center"/>
    </xf>
    <xf numFmtId="0" fontId="23" fillId="27" borderId="18" xfId="0" applyFont="1" applyFill="1" applyBorder="1" applyAlignment="1">
      <alignment horizontal="center"/>
    </xf>
    <xf numFmtId="0" fontId="7" fillId="0" borderId="19" xfId="0" applyFont="1" applyBorder="1" applyAlignment="1">
      <alignment horizontal="center"/>
    </xf>
    <xf numFmtId="0" fontId="7" fillId="19" borderId="36" xfId="0" applyFont="1" applyFill="1" applyBorder="1" applyAlignment="1">
      <alignment horizontal="center"/>
    </xf>
    <xf numFmtId="0" fontId="41" fillId="3" borderId="24" xfId="0" applyFont="1" applyFill="1" applyBorder="1" applyAlignment="1">
      <alignment horizontal="center"/>
    </xf>
    <xf numFmtId="0" fontId="42" fillId="3" borderId="36" xfId="0" applyFont="1" applyFill="1" applyBorder="1" applyAlignment="1">
      <alignment horizontal="center"/>
    </xf>
    <xf numFmtId="0" fontId="43" fillId="3" borderId="37" xfId="0" applyFont="1" applyFill="1" applyBorder="1" applyAlignment="1">
      <alignment horizontal="center"/>
    </xf>
    <xf numFmtId="0" fontId="43" fillId="3" borderId="36" xfId="0" applyFont="1" applyFill="1" applyBorder="1" applyAlignment="1">
      <alignment horizontal="center"/>
    </xf>
    <xf numFmtId="0" fontId="24" fillId="3" borderId="41" xfId="0" applyFont="1" applyFill="1" applyBorder="1" applyAlignment="1">
      <alignment horizontal="center"/>
    </xf>
    <xf numFmtId="0" fontId="44" fillId="3" borderId="37" xfId="0" applyFont="1" applyFill="1" applyBorder="1" applyAlignment="1">
      <alignment horizontal="center"/>
    </xf>
    <xf numFmtId="0" fontId="45" fillId="3" borderId="36" xfId="0" applyFont="1" applyFill="1" applyBorder="1" applyAlignment="1">
      <alignment horizontal="center"/>
    </xf>
    <xf numFmtId="0" fontId="46" fillId="3" borderId="37" xfId="0" applyFont="1" applyFill="1" applyBorder="1" applyAlignment="1">
      <alignment horizontal="center"/>
    </xf>
    <xf numFmtId="0" fontId="46" fillId="3" borderId="36" xfId="0" applyFont="1" applyFill="1" applyBorder="1" applyAlignment="1">
      <alignment horizontal="center"/>
    </xf>
    <xf numFmtId="0" fontId="47" fillId="3" borderId="41" xfId="0" applyFont="1" applyFill="1" applyBorder="1" applyAlignment="1">
      <alignment horizontal="center"/>
    </xf>
    <xf numFmtId="0" fontId="23" fillId="28" borderId="12" xfId="0" applyFont="1" applyFill="1" applyBorder="1" applyAlignment="1">
      <alignment horizontal="center"/>
    </xf>
    <xf numFmtId="0" fontId="7" fillId="19" borderId="14" xfId="0" applyFont="1" applyFill="1" applyBorder="1" applyAlignment="1">
      <alignment horizontal="center"/>
    </xf>
    <xf numFmtId="0" fontId="24" fillId="3" borderId="15" xfId="0" applyFont="1" applyFill="1" applyBorder="1" applyAlignment="1">
      <alignment horizontal="center"/>
    </xf>
    <xf numFmtId="0" fontId="41" fillId="3" borderId="16" xfId="0" applyFont="1" applyFill="1" applyBorder="1" applyAlignment="1">
      <alignment horizontal="center"/>
    </xf>
    <xf numFmtId="0" fontId="42" fillId="3" borderId="38" xfId="0" applyFont="1" applyFill="1" applyBorder="1" applyAlignment="1">
      <alignment horizontal="center"/>
    </xf>
    <xf numFmtId="0" fontId="43" fillId="3" borderId="39" xfId="0" applyFont="1" applyFill="1" applyBorder="1" applyAlignment="1">
      <alignment horizontal="center"/>
    </xf>
    <xf numFmtId="0" fontId="43" fillId="3" borderId="38" xfId="0" applyFont="1" applyFill="1" applyBorder="1" applyAlignment="1">
      <alignment horizontal="center"/>
    </xf>
    <xf numFmtId="0" fontId="24" fillId="3" borderId="42" xfId="0" applyFont="1" applyFill="1" applyBorder="1" applyAlignment="1">
      <alignment horizontal="center"/>
    </xf>
    <xf numFmtId="0" fontId="44" fillId="3" borderId="39" xfId="0" applyFont="1" applyFill="1" applyBorder="1" applyAlignment="1">
      <alignment horizontal="center"/>
    </xf>
    <xf numFmtId="0" fontId="45" fillId="3" borderId="38" xfId="0" applyFont="1" applyFill="1" applyBorder="1" applyAlignment="1">
      <alignment horizontal="center"/>
    </xf>
    <xf numFmtId="0" fontId="46" fillId="3" borderId="39" xfId="0" applyFont="1" applyFill="1" applyBorder="1" applyAlignment="1">
      <alignment horizontal="center"/>
    </xf>
    <xf numFmtId="0" fontId="46" fillId="3" borderId="38" xfId="0" applyFont="1" applyFill="1" applyBorder="1" applyAlignment="1">
      <alignment horizontal="center"/>
    </xf>
    <xf numFmtId="0" fontId="47" fillId="3" borderId="42" xfId="0" applyFont="1" applyFill="1" applyBorder="1" applyAlignment="1">
      <alignment horizontal="center"/>
    </xf>
    <xf numFmtId="0" fontId="7" fillId="19" borderId="38" xfId="0" applyFont="1" applyFill="1" applyBorder="1" applyAlignment="1">
      <alignment horizontal="center"/>
    </xf>
    <xf numFmtId="0" fontId="23" fillId="28" borderId="18" xfId="0" applyFont="1" applyFill="1" applyBorder="1" applyAlignment="1">
      <alignment horizontal="center"/>
    </xf>
    <xf numFmtId="0" fontId="7" fillId="29" borderId="23" xfId="0" applyFont="1" applyFill="1" applyBorder="1" applyAlignment="1">
      <alignment horizontal="center"/>
    </xf>
    <xf numFmtId="0" fontId="7" fillId="29" borderId="18" xfId="0" applyFont="1" applyFill="1" applyBorder="1" applyAlignment="1">
      <alignment horizontal="center"/>
    </xf>
    <xf numFmtId="0" fontId="24" fillId="29" borderId="17" xfId="0" applyFont="1" applyFill="1" applyBorder="1" applyAlignment="1">
      <alignment horizontal="center"/>
    </xf>
    <xf numFmtId="0" fontId="48" fillId="29" borderId="18" xfId="0" applyFont="1" applyFill="1" applyBorder="1" applyAlignment="1">
      <alignment horizontal="center"/>
    </xf>
    <xf numFmtId="0" fontId="48" fillId="29" borderId="17" xfId="0" applyFont="1" applyFill="1" applyBorder="1" applyAlignment="1">
      <alignment horizontal="center"/>
    </xf>
    <xf numFmtId="0" fontId="48" fillId="29" borderId="6" xfId="0" applyFont="1" applyFill="1" applyBorder="1" applyAlignment="1">
      <alignment horizontal="center"/>
    </xf>
    <xf numFmtId="0" fontId="23" fillId="16" borderId="11" xfId="0" applyFont="1" applyFill="1" applyBorder="1" applyAlignment="1">
      <alignment horizontal="center"/>
    </xf>
    <xf numFmtId="0" fontId="7" fillId="0" borderId="18" xfId="0" applyFont="1" applyBorder="1" applyAlignment="1">
      <alignment horizontal="center"/>
    </xf>
    <xf numFmtId="0" fontId="7" fillId="0" borderId="17" xfId="0" applyFont="1" applyBorder="1" applyAlignment="1">
      <alignment horizontal="center"/>
    </xf>
    <xf numFmtId="0" fontId="24" fillId="0" borderId="17" xfId="0" applyFont="1" applyBorder="1" applyAlignment="1">
      <alignment horizontal="center"/>
    </xf>
    <xf numFmtId="0" fontId="41" fillId="0" borderId="18" xfId="0" applyFont="1" applyBorder="1" applyAlignment="1">
      <alignment horizontal="center"/>
    </xf>
    <xf numFmtId="0" fontId="42" fillId="0" borderId="18" xfId="0" applyFont="1" applyBorder="1" applyAlignment="1">
      <alignment horizontal="center"/>
    </xf>
    <xf numFmtId="0" fontId="43" fillId="0" borderId="18" xfId="0" applyFont="1" applyBorder="1" applyAlignment="1">
      <alignment horizontal="center"/>
    </xf>
    <xf numFmtId="0" fontId="43" fillId="0" borderId="6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44" fillId="0" borderId="18" xfId="0" applyFont="1" applyBorder="1" applyAlignment="1">
      <alignment horizontal="center"/>
    </xf>
    <xf numFmtId="0" fontId="45" fillId="0" borderId="18" xfId="0" applyFont="1" applyBorder="1" applyAlignment="1">
      <alignment horizontal="center"/>
    </xf>
    <xf numFmtId="0" fontId="46" fillId="0" borderId="6" xfId="0" applyFont="1" applyBorder="1" applyAlignment="1">
      <alignment horizontal="center"/>
    </xf>
    <xf numFmtId="0" fontId="46" fillId="0" borderId="18" xfId="0" applyFont="1" applyBorder="1" applyAlignment="1">
      <alignment horizontal="center"/>
    </xf>
    <xf numFmtId="0" fontId="47" fillId="0" borderId="10" xfId="0" applyFont="1" applyBorder="1" applyAlignment="1">
      <alignment horizontal="center"/>
    </xf>
    <xf numFmtId="0" fontId="24" fillId="3" borderId="6" xfId="0" applyFont="1" applyFill="1" applyBorder="1" applyAlignment="1">
      <alignment horizontal="center"/>
    </xf>
    <xf numFmtId="0" fontId="23" fillId="25" borderId="22" xfId="0" applyFont="1" applyFill="1" applyBorder="1" applyAlignment="1">
      <alignment horizontal="center"/>
    </xf>
    <xf numFmtId="0" fontId="7" fillId="30" borderId="19" xfId="0" applyFont="1" applyFill="1" applyBorder="1" applyAlignment="1">
      <alignment horizontal="center"/>
    </xf>
    <xf numFmtId="0" fontId="7" fillId="30" borderId="0" xfId="0" applyFont="1" applyFill="1" applyBorder="1" applyAlignment="1">
      <alignment horizontal="center"/>
    </xf>
    <xf numFmtId="0" fontId="24" fillId="30" borderId="0" xfId="0" applyFont="1" applyFill="1" applyBorder="1" applyAlignment="1">
      <alignment horizontal="center"/>
    </xf>
    <xf numFmtId="0" fontId="41" fillId="30" borderId="22" xfId="0" applyFont="1" applyFill="1" applyBorder="1" applyAlignment="1">
      <alignment horizontal="center"/>
    </xf>
    <xf numFmtId="0" fontId="42" fillId="30" borderId="0" xfId="0" applyFont="1" applyFill="1" applyBorder="1" applyAlignment="1">
      <alignment horizontal="center"/>
    </xf>
    <xf numFmtId="0" fontId="43" fillId="30" borderId="22" xfId="0" applyFont="1" applyFill="1" applyBorder="1" applyAlignment="1">
      <alignment horizontal="center"/>
    </xf>
    <xf numFmtId="0" fontId="43" fillId="30" borderId="0" xfId="0" applyFont="1" applyFill="1" applyBorder="1" applyAlignment="1">
      <alignment horizontal="center"/>
    </xf>
    <xf numFmtId="0" fontId="1" fillId="30" borderId="0" xfId="0" applyFont="1" applyFill="1" applyBorder="1" applyAlignment="1">
      <alignment horizontal="center"/>
    </xf>
    <xf numFmtId="0" fontId="44" fillId="30" borderId="22" xfId="0" applyFont="1" applyFill="1" applyBorder="1" applyAlignment="1">
      <alignment horizontal="center"/>
    </xf>
    <xf numFmtId="0" fontId="45" fillId="30" borderId="0" xfId="0" applyFont="1" applyFill="1" applyBorder="1" applyAlignment="1">
      <alignment horizontal="center"/>
    </xf>
    <xf numFmtId="0" fontId="46" fillId="30" borderId="19" xfId="0" applyFont="1" applyFill="1" applyBorder="1" applyAlignment="1">
      <alignment horizontal="center"/>
    </xf>
    <xf numFmtId="0" fontId="46" fillId="30" borderId="22" xfId="0" applyFont="1" applyFill="1" applyBorder="1" applyAlignment="1">
      <alignment horizontal="center"/>
    </xf>
    <xf numFmtId="0" fontId="47" fillId="30" borderId="0" xfId="0" applyFont="1" applyFill="1" applyBorder="1" applyAlignment="1">
      <alignment horizontal="center"/>
    </xf>
    <xf numFmtId="0" fontId="24" fillId="30" borderId="19" xfId="0" applyFont="1" applyFill="1" applyBorder="1" applyAlignment="1">
      <alignment horizontal="center"/>
    </xf>
    <xf numFmtId="0" fontId="23" fillId="30" borderId="11" xfId="0" applyFont="1" applyFill="1" applyBorder="1" applyAlignment="1">
      <alignment horizontal="center"/>
    </xf>
    <xf numFmtId="0" fontId="7" fillId="0" borderId="12" xfId="0" applyFont="1" applyBorder="1" applyAlignment="1">
      <alignment horizontal="center"/>
    </xf>
    <xf numFmtId="0" fontId="24" fillId="0" borderId="2" xfId="0" applyFont="1" applyBorder="1" applyAlignment="1">
      <alignment horizontal="center"/>
    </xf>
    <xf numFmtId="0" fontId="23" fillId="31" borderId="3" xfId="0" applyFont="1" applyFill="1" applyBorder="1" applyAlignment="1">
      <alignment horizontal="center"/>
    </xf>
    <xf numFmtId="0" fontId="40" fillId="0" borderId="22" xfId="0" applyFont="1" applyBorder="1" applyAlignment="1">
      <alignment horizontal="center"/>
    </xf>
    <xf numFmtId="0" fontId="24" fillId="0" borderId="37" xfId="0" applyFont="1" applyBorder="1" applyAlignment="1">
      <alignment horizontal="center"/>
    </xf>
    <xf numFmtId="0" fontId="23" fillId="17" borderId="12" xfId="0" applyFont="1" applyFill="1" applyBorder="1" applyAlignment="1">
      <alignment horizontal="center"/>
    </xf>
    <xf numFmtId="0" fontId="24" fillId="0" borderId="39" xfId="0" applyFont="1" applyBorder="1" applyAlignment="1">
      <alignment horizontal="center"/>
    </xf>
    <xf numFmtId="0" fontId="7" fillId="0" borderId="22" xfId="0" applyFont="1" applyBorder="1" applyAlignment="1">
      <alignment horizontal="center"/>
    </xf>
    <xf numFmtId="0" fontId="45" fillId="19" borderId="36" xfId="0" applyFont="1" applyFill="1" applyBorder="1" applyAlignment="1">
      <alignment horizontal="center"/>
    </xf>
    <xf numFmtId="0" fontId="49" fillId="29" borderId="23" xfId="0" applyFont="1" applyFill="1" applyBorder="1" applyAlignment="1">
      <alignment horizontal="center"/>
    </xf>
    <xf numFmtId="0" fontId="50" fillId="29" borderId="18" xfId="0" applyFont="1" applyFill="1" applyBorder="1" applyAlignment="1">
      <alignment horizontal="center"/>
    </xf>
    <xf numFmtId="0" fontId="50" fillId="29" borderId="17" xfId="0" applyFont="1" applyFill="1" applyBorder="1" applyAlignment="1">
      <alignment horizontal="center"/>
    </xf>
    <xf numFmtId="0" fontId="7" fillId="30" borderId="36" xfId="0" applyFont="1" applyFill="1" applyBorder="1" applyAlignment="1">
      <alignment horizontal="center"/>
    </xf>
    <xf numFmtId="0" fontId="24" fillId="30" borderId="37" xfId="0" applyFont="1" applyFill="1" applyBorder="1" applyAlignment="1">
      <alignment horizontal="center"/>
    </xf>
    <xf numFmtId="0" fontId="41" fillId="30" borderId="36" xfId="0" applyFont="1" applyFill="1" applyBorder="1" applyAlignment="1">
      <alignment horizontal="center"/>
    </xf>
    <xf numFmtId="0" fontId="42" fillId="30" borderId="37" xfId="0" applyFont="1" applyFill="1" applyBorder="1" applyAlignment="1">
      <alignment horizontal="center"/>
    </xf>
    <xf numFmtId="0" fontId="43" fillId="30" borderId="36" xfId="0" applyFont="1" applyFill="1" applyBorder="1" applyAlignment="1">
      <alignment horizontal="center"/>
    </xf>
    <xf numFmtId="0" fontId="43" fillId="30" borderId="37" xfId="0" applyFont="1" applyFill="1" applyBorder="1" applyAlignment="1">
      <alignment horizontal="center"/>
    </xf>
    <xf numFmtId="0" fontId="1" fillId="30" borderId="37" xfId="0" applyFont="1" applyFill="1" applyBorder="1" applyAlignment="1">
      <alignment horizontal="center"/>
    </xf>
    <xf numFmtId="0" fontId="44" fillId="30" borderId="36" xfId="0" applyFont="1" applyFill="1" applyBorder="1" applyAlignment="1">
      <alignment horizontal="center"/>
    </xf>
    <xf numFmtId="0" fontId="45" fillId="30" borderId="37" xfId="0" applyFont="1" applyFill="1" applyBorder="1" applyAlignment="1">
      <alignment horizontal="center"/>
    </xf>
    <xf numFmtId="0" fontId="46" fillId="30" borderId="24" xfId="0" applyFont="1" applyFill="1" applyBorder="1" applyAlignment="1">
      <alignment horizontal="center"/>
    </xf>
    <xf numFmtId="0" fontId="46" fillId="30" borderId="36" xfId="0" applyFont="1" applyFill="1" applyBorder="1" applyAlignment="1">
      <alignment horizontal="center"/>
    </xf>
    <xf numFmtId="0" fontId="47" fillId="30" borderId="37" xfId="0" applyFont="1" applyFill="1" applyBorder="1" applyAlignment="1">
      <alignment horizontal="center"/>
    </xf>
    <xf numFmtId="0" fontId="24" fillId="30" borderId="36" xfId="0" applyFont="1" applyFill="1" applyBorder="1" applyAlignment="1">
      <alignment horizontal="center"/>
    </xf>
    <xf numFmtId="0" fontId="23" fillId="30" borderId="3" xfId="0" applyFont="1" applyFill="1" applyBorder="1" applyAlignment="1">
      <alignment horizontal="center"/>
    </xf>
    <xf numFmtId="0" fontId="23" fillId="17" borderId="18" xfId="0" applyFont="1" applyFill="1" applyBorder="1" applyAlignment="1">
      <alignment horizontal="center"/>
    </xf>
    <xf numFmtId="0" fontId="6" fillId="19" borderId="36" xfId="0" applyFont="1" applyFill="1" applyBorder="1" applyAlignment="1">
      <alignment horizontal="center"/>
    </xf>
    <xf numFmtId="0" fontId="6" fillId="19" borderId="38" xfId="0" applyFont="1" applyFill="1" applyBorder="1" applyAlignment="1">
      <alignment horizontal="center"/>
    </xf>
    <xf numFmtId="0" fontId="7" fillId="30" borderId="22" xfId="0" applyFont="1" applyFill="1" applyBorder="1" applyAlignment="1">
      <alignment horizontal="center"/>
    </xf>
    <xf numFmtId="0" fontId="51" fillId="30" borderId="22" xfId="0" applyFont="1" applyFill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23" fillId="25" borderId="18" xfId="0" applyFont="1" applyFill="1" applyBorder="1" applyAlignment="1">
      <alignment horizontal="center"/>
    </xf>
    <xf numFmtId="0" fontId="7" fillId="0" borderId="37" xfId="0" applyFont="1" applyBorder="1" applyAlignment="1">
      <alignment horizontal="center"/>
    </xf>
    <xf numFmtId="0" fontId="41" fillId="0" borderId="36" xfId="0" applyFont="1" applyBorder="1" applyAlignment="1">
      <alignment horizontal="center"/>
    </xf>
    <xf numFmtId="0" fontId="42" fillId="0" borderId="36" xfId="0" applyFont="1" applyBorder="1" applyAlignment="1">
      <alignment horizontal="center"/>
    </xf>
    <xf numFmtId="0" fontId="43" fillId="0" borderId="36" xfId="0" applyFont="1" applyBorder="1" applyAlignment="1">
      <alignment horizontal="center"/>
    </xf>
    <xf numFmtId="0" fontId="43" fillId="0" borderId="24" xfId="0" applyFont="1" applyBorder="1" applyAlignment="1">
      <alignment horizontal="center"/>
    </xf>
    <xf numFmtId="0" fontId="1" fillId="0" borderId="41" xfId="0" applyFont="1" applyBorder="1" applyAlignment="1">
      <alignment horizontal="center"/>
    </xf>
    <xf numFmtId="0" fontId="44" fillId="0" borderId="36" xfId="0" applyFont="1" applyBorder="1" applyAlignment="1">
      <alignment horizontal="center"/>
    </xf>
    <xf numFmtId="0" fontId="45" fillId="0" borderId="36" xfId="0" applyFont="1" applyBorder="1" applyAlignment="1">
      <alignment horizontal="center"/>
    </xf>
    <xf numFmtId="0" fontId="46" fillId="0" borderId="24" xfId="0" applyFont="1" applyBorder="1" applyAlignment="1">
      <alignment horizontal="center"/>
    </xf>
    <xf numFmtId="0" fontId="46" fillId="0" borderId="36" xfId="0" applyFont="1" applyBorder="1" applyAlignment="1">
      <alignment horizontal="center"/>
    </xf>
    <xf numFmtId="0" fontId="47" fillId="0" borderId="41" xfId="0" applyFont="1" applyBorder="1" applyAlignment="1">
      <alignment horizontal="center"/>
    </xf>
    <xf numFmtId="0" fontId="24" fillId="3" borderId="36" xfId="0" applyFont="1" applyFill="1" applyBorder="1" applyAlignment="1">
      <alignment horizontal="center"/>
    </xf>
    <xf numFmtId="0" fontId="23" fillId="25" borderId="12" xfId="0" applyFont="1" applyFill="1" applyBorder="1" applyAlignment="1">
      <alignment horizontal="center"/>
    </xf>
    <xf numFmtId="0" fontId="7" fillId="0" borderId="36" xfId="0" applyFont="1" applyBorder="1" applyAlignment="1">
      <alignment horizontal="center"/>
    </xf>
    <xf numFmtId="0" fontId="7" fillId="0" borderId="39" xfId="0" applyFont="1" applyBorder="1" applyAlignment="1">
      <alignment horizontal="center"/>
    </xf>
    <xf numFmtId="0" fontId="41" fillId="0" borderId="38" xfId="0" applyFont="1" applyBorder="1" applyAlignment="1">
      <alignment horizontal="center"/>
    </xf>
    <xf numFmtId="0" fontId="42" fillId="0" borderId="38" xfId="0" applyFont="1" applyBorder="1" applyAlignment="1">
      <alignment horizontal="center"/>
    </xf>
    <xf numFmtId="0" fontId="43" fillId="0" borderId="38" xfId="0" applyFont="1" applyBorder="1" applyAlignment="1">
      <alignment horizontal="center"/>
    </xf>
    <xf numFmtId="0" fontId="43" fillId="0" borderId="40" xfId="0" applyFont="1" applyBorder="1" applyAlignment="1">
      <alignment horizontal="center"/>
    </xf>
    <xf numFmtId="0" fontId="1" fillId="0" borderId="42" xfId="0" applyFont="1" applyBorder="1" applyAlignment="1">
      <alignment horizontal="center"/>
    </xf>
    <xf numFmtId="0" fontId="44" fillId="0" borderId="38" xfId="0" applyFont="1" applyBorder="1" applyAlignment="1">
      <alignment horizontal="center"/>
    </xf>
    <xf numFmtId="0" fontId="45" fillId="0" borderId="38" xfId="0" applyFont="1" applyBorder="1" applyAlignment="1">
      <alignment horizontal="center"/>
    </xf>
    <xf numFmtId="0" fontId="46" fillId="0" borderId="40" xfId="0" applyFont="1" applyBorder="1" applyAlignment="1">
      <alignment horizontal="center"/>
    </xf>
    <xf numFmtId="0" fontId="46" fillId="0" borderId="38" xfId="0" applyFont="1" applyBorder="1" applyAlignment="1">
      <alignment horizontal="center"/>
    </xf>
    <xf numFmtId="0" fontId="47" fillId="0" borderId="42" xfId="0" applyFont="1" applyBorder="1" applyAlignment="1">
      <alignment horizontal="center"/>
    </xf>
    <xf numFmtId="0" fontId="24" fillId="3" borderId="18" xfId="0" applyFont="1" applyFill="1" applyBorder="1" applyAlignment="1">
      <alignment horizontal="center"/>
    </xf>
    <xf numFmtId="0" fontId="7" fillId="0" borderId="38" xfId="0" applyFont="1" applyBorder="1" applyAlignment="1">
      <alignment horizontal="center"/>
    </xf>
    <xf numFmtId="0" fontId="7" fillId="0" borderId="43" xfId="0" applyFont="1" applyBorder="1" applyAlignment="1">
      <alignment horizontal="center"/>
    </xf>
    <xf numFmtId="0" fontId="24" fillId="0" borderId="43" xfId="0" applyFont="1" applyBorder="1" applyAlignment="1">
      <alignment horizontal="center"/>
    </xf>
    <xf numFmtId="0" fontId="41" fillId="0" borderId="29" xfId="0" applyFont="1" applyBorder="1" applyAlignment="1">
      <alignment horizontal="center"/>
    </xf>
    <xf numFmtId="0" fontId="42" fillId="0" borderId="29" xfId="0" applyFont="1" applyBorder="1" applyAlignment="1">
      <alignment horizontal="center"/>
    </xf>
    <xf numFmtId="0" fontId="43" fillId="0" borderId="29" xfId="0" applyFont="1" applyBorder="1" applyAlignment="1">
      <alignment horizontal="center"/>
    </xf>
    <xf numFmtId="0" fontId="43" fillId="0" borderId="28" xfId="0" applyFont="1" applyBorder="1" applyAlignment="1">
      <alignment horizontal="center"/>
    </xf>
    <xf numFmtId="0" fontId="1" fillId="0" borderId="44" xfId="0" applyFont="1" applyBorder="1" applyAlignment="1">
      <alignment horizontal="center"/>
    </xf>
    <xf numFmtId="0" fontId="44" fillId="0" borderId="29" xfId="0" applyFont="1" applyBorder="1" applyAlignment="1">
      <alignment horizontal="center"/>
    </xf>
    <xf numFmtId="0" fontId="45" fillId="0" borderId="29" xfId="0" applyFont="1" applyBorder="1" applyAlignment="1">
      <alignment horizontal="center"/>
    </xf>
    <xf numFmtId="0" fontId="46" fillId="0" borderId="28" xfId="0" applyFont="1" applyBorder="1" applyAlignment="1">
      <alignment horizontal="center"/>
    </xf>
    <xf numFmtId="0" fontId="46" fillId="0" borderId="29" xfId="0" applyFont="1" applyBorder="1" applyAlignment="1">
      <alignment horizontal="center"/>
    </xf>
    <xf numFmtId="0" fontId="47" fillId="0" borderId="44" xfId="0" applyFont="1" applyBorder="1" applyAlignment="1">
      <alignment horizontal="center"/>
    </xf>
    <xf numFmtId="0" fontId="24" fillId="3" borderId="28" xfId="0" applyFont="1" applyFill="1" applyBorder="1" applyAlignment="1">
      <alignment horizontal="center"/>
    </xf>
    <xf numFmtId="0" fontId="7" fillId="0" borderId="29" xfId="0" applyFont="1" applyBorder="1" applyAlignment="1">
      <alignment horizontal="center"/>
    </xf>
    <xf numFmtId="0" fontId="7" fillId="0" borderId="45" xfId="0" applyFont="1" applyBorder="1" applyAlignment="1">
      <alignment horizontal="center"/>
    </xf>
    <xf numFmtId="0" fontId="24" fillId="0" borderId="45" xfId="0" applyFont="1" applyBorder="1" applyAlignment="1">
      <alignment horizontal="center"/>
    </xf>
    <xf numFmtId="0" fontId="41" fillId="0" borderId="46" xfId="0" applyFont="1" applyBorder="1" applyAlignment="1">
      <alignment horizontal="center"/>
    </xf>
    <xf numFmtId="0" fontId="42" fillId="0" borderId="46" xfId="0" applyFont="1" applyBorder="1" applyAlignment="1">
      <alignment horizontal="center"/>
    </xf>
    <xf numFmtId="0" fontId="43" fillId="0" borderId="46" xfId="0" applyFont="1" applyBorder="1" applyAlignment="1">
      <alignment horizontal="center"/>
    </xf>
    <xf numFmtId="0" fontId="43" fillId="0" borderId="35" xfId="0" applyFont="1" applyBorder="1" applyAlignment="1">
      <alignment horizontal="center"/>
    </xf>
    <xf numFmtId="0" fontId="1" fillId="0" borderId="47" xfId="0" applyFont="1" applyBorder="1" applyAlignment="1">
      <alignment horizontal="center"/>
    </xf>
    <xf numFmtId="0" fontId="44" fillId="0" borderId="46" xfId="0" applyFont="1" applyBorder="1" applyAlignment="1">
      <alignment horizontal="center"/>
    </xf>
    <xf numFmtId="0" fontId="45" fillId="0" borderId="46" xfId="0" applyFont="1" applyBorder="1" applyAlignment="1">
      <alignment horizontal="center"/>
    </xf>
    <xf numFmtId="0" fontId="46" fillId="0" borderId="35" xfId="0" applyFont="1" applyBorder="1" applyAlignment="1">
      <alignment horizontal="center"/>
    </xf>
    <xf numFmtId="0" fontId="46" fillId="0" borderId="46" xfId="0" applyFont="1" applyBorder="1" applyAlignment="1">
      <alignment horizontal="center"/>
    </xf>
    <xf numFmtId="0" fontId="47" fillId="0" borderId="47" xfId="0" applyFont="1" applyBorder="1" applyAlignment="1">
      <alignment horizontal="center"/>
    </xf>
    <xf numFmtId="0" fontId="7" fillId="0" borderId="46" xfId="0" applyFont="1" applyBorder="1" applyAlignment="1">
      <alignment horizontal="center"/>
    </xf>
    <xf numFmtId="0" fontId="8" fillId="3" borderId="39" xfId="0" applyFont="1" applyFill="1" applyBorder="1" applyAlignment="1">
      <alignment horizontal="center"/>
    </xf>
    <xf numFmtId="0" fontId="52" fillId="3" borderId="39" xfId="0" applyFont="1" applyFill="1" applyBorder="1" applyAlignment="1">
      <alignment horizontal="left"/>
    </xf>
    <xf numFmtId="0" fontId="53" fillId="3" borderId="38" xfId="0" applyFont="1" applyFill="1" applyBorder="1" applyAlignment="1">
      <alignment horizontal="center"/>
    </xf>
    <xf numFmtId="0" fontId="54" fillId="3" borderId="38" xfId="0" applyFont="1" applyFill="1" applyBorder="1" applyAlignment="1">
      <alignment horizontal="center"/>
    </xf>
    <xf numFmtId="0" fontId="55" fillId="3" borderId="38" xfId="0" applyFont="1" applyFill="1" applyBorder="1" applyAlignment="1">
      <alignment horizontal="center"/>
    </xf>
    <xf numFmtId="0" fontId="55" fillId="3" borderId="40" xfId="0" applyFont="1" applyFill="1" applyBorder="1" applyAlignment="1">
      <alignment horizontal="center"/>
    </xf>
    <xf numFmtId="0" fontId="2" fillId="3" borderId="42" xfId="0" applyFont="1" applyFill="1" applyBorder="1" applyAlignment="1">
      <alignment horizontal="center"/>
    </xf>
    <xf numFmtId="0" fontId="56" fillId="3" borderId="38" xfId="0" applyFont="1" applyFill="1" applyBorder="1" applyAlignment="1">
      <alignment horizontal="center"/>
    </xf>
    <xf numFmtId="0" fontId="57" fillId="3" borderId="34" xfId="0" applyFont="1" applyFill="1" applyBorder="1" applyAlignment="1">
      <alignment horizontal="center"/>
    </xf>
    <xf numFmtId="0" fontId="58" fillId="0" borderId="33" xfId="0" applyFont="1" applyBorder="1" applyAlignment="1">
      <alignment horizontal="center"/>
    </xf>
    <xf numFmtId="0" fontId="58" fillId="0" borderId="34" xfId="0" applyFont="1" applyBorder="1" applyAlignment="1">
      <alignment horizontal="center"/>
    </xf>
    <xf numFmtId="0" fontId="59" fillId="0" borderId="48" xfId="0" applyFont="1" applyBorder="1" applyAlignment="1">
      <alignment horizontal="center"/>
    </xf>
    <xf numFmtId="0" fontId="52" fillId="3" borderId="40" xfId="0" applyFont="1" applyFill="1" applyBorder="1" applyAlignment="1">
      <alignment horizontal="center"/>
    </xf>
    <xf numFmtId="0" fontId="2" fillId="25" borderId="18" xfId="0" applyFont="1" applyFill="1" applyBorder="1" applyAlignment="1">
      <alignment horizontal="center"/>
    </xf>
    <xf numFmtId="0" fontId="8" fillId="3" borderId="38" xfId="0" applyFont="1" applyFill="1" applyBorder="1" applyAlignment="1">
      <alignment horizontal="center"/>
    </xf>
    <xf numFmtId="0" fontId="0" fillId="0" borderId="4" xfId="0" applyBorder="1"/>
    <xf numFmtId="0" fontId="52" fillId="3" borderId="6" xfId="0" applyFont="1" applyFill="1" applyBorder="1" applyAlignment="1">
      <alignment horizontal="center"/>
    </xf>
    <xf numFmtId="0" fontId="0" fillId="22" borderId="19" xfId="0" applyFill="1" applyBorder="1"/>
    <xf numFmtId="0" fontId="2" fillId="0" borderId="12" xfId="0" applyFont="1" applyBorder="1"/>
    <xf numFmtId="0" fontId="0" fillId="0" borderId="22" xfId="0" applyBorder="1"/>
    <xf numFmtId="0" fontId="0" fillId="0" borderId="3" xfId="0" applyBorder="1"/>
    <xf numFmtId="0" fontId="0" fillId="22" borderId="6" xfId="0" applyFill="1" applyBorder="1"/>
    <xf numFmtId="0" fontId="0" fillId="22" borderId="10" xfId="0" applyFill="1" applyBorder="1"/>
    <xf numFmtId="0" fontId="2" fillId="4" borderId="1" xfId="0" applyFont="1" applyFill="1" applyBorder="1" applyAlignment="1">
      <alignment vertical="center"/>
    </xf>
    <xf numFmtId="0" fontId="2" fillId="4" borderId="4" xfId="0" applyFont="1" applyFill="1" applyBorder="1" applyAlignment="1">
      <alignment vertical="center"/>
    </xf>
    <xf numFmtId="0" fontId="2" fillId="4" borderId="5" xfId="0" applyFont="1" applyFill="1" applyBorder="1" applyAlignment="1">
      <alignment vertical="center"/>
    </xf>
    <xf numFmtId="0" fontId="31" fillId="3" borderId="13" xfId="0" applyFont="1" applyFill="1" applyBorder="1" applyAlignment="1">
      <alignment horizontal="center"/>
    </xf>
    <xf numFmtId="0" fontId="32" fillId="3" borderId="12" xfId="0" applyFont="1" applyFill="1" applyBorder="1" applyAlignment="1">
      <alignment horizontal="center"/>
    </xf>
    <xf numFmtId="0" fontId="33" fillId="3" borderId="2" xfId="0" applyFont="1" applyFill="1" applyBorder="1" applyAlignment="1">
      <alignment horizontal="center"/>
    </xf>
    <xf numFmtId="0" fontId="30" fillId="3" borderId="12" xfId="0" applyFont="1" applyFill="1" applyBorder="1" applyAlignment="1">
      <alignment horizontal="center"/>
    </xf>
    <xf numFmtId="0" fontId="31" fillId="3" borderId="24" xfId="0" applyFont="1" applyFill="1" applyBorder="1" applyAlignment="1">
      <alignment horizontal="center"/>
    </xf>
    <xf numFmtId="0" fontId="32" fillId="3" borderId="36" xfId="0" applyFont="1" applyFill="1" applyBorder="1" applyAlignment="1">
      <alignment horizontal="center"/>
    </xf>
    <xf numFmtId="0" fontId="33" fillId="3" borderId="37" xfId="0" applyFont="1" applyFill="1" applyBorder="1" applyAlignment="1">
      <alignment horizontal="center"/>
    </xf>
    <xf numFmtId="0" fontId="30" fillId="3" borderId="36" xfId="0" applyFont="1" applyFill="1" applyBorder="1" applyAlignment="1">
      <alignment horizontal="center"/>
    </xf>
    <xf numFmtId="0" fontId="31" fillId="3" borderId="40" xfId="0" applyFont="1" applyFill="1" applyBorder="1" applyAlignment="1">
      <alignment horizontal="center"/>
    </xf>
    <xf numFmtId="0" fontId="32" fillId="3" borderId="38" xfId="0" applyFont="1" applyFill="1" applyBorder="1" applyAlignment="1">
      <alignment horizontal="center"/>
    </xf>
    <xf numFmtId="0" fontId="33" fillId="3" borderId="39" xfId="0" applyFont="1" applyFill="1" applyBorder="1" applyAlignment="1">
      <alignment horizontal="center"/>
    </xf>
    <xf numFmtId="0" fontId="30" fillId="3" borderId="38" xfId="0" applyFont="1" applyFill="1" applyBorder="1" applyAlignment="1">
      <alignment horizontal="center"/>
    </xf>
    <xf numFmtId="0" fontId="24" fillId="3" borderId="38" xfId="0" applyFont="1" applyFill="1" applyBorder="1" applyAlignment="1">
      <alignment horizontal="center"/>
    </xf>
    <xf numFmtId="0" fontId="43" fillId="0" borderId="17" xfId="0" applyFont="1" applyBorder="1" applyAlignment="1">
      <alignment horizontal="center"/>
    </xf>
    <xf numFmtId="0" fontId="1" fillId="0" borderId="18" xfId="0" applyFont="1" applyBorder="1" applyAlignment="1">
      <alignment horizontal="center"/>
    </xf>
    <xf numFmtId="0" fontId="43" fillId="30" borderId="19" xfId="0" applyFont="1" applyFill="1" applyBorder="1" applyAlignment="1">
      <alignment horizontal="center"/>
    </xf>
    <xf numFmtId="0" fontId="1" fillId="30" borderId="22" xfId="0" applyFont="1" applyFill="1" applyBorder="1" applyAlignment="1">
      <alignment horizontal="center"/>
    </xf>
    <xf numFmtId="0" fontId="43" fillId="30" borderId="24" xfId="0" applyFont="1" applyFill="1" applyBorder="1" applyAlignment="1">
      <alignment horizontal="center"/>
    </xf>
    <xf numFmtId="0" fontId="1" fillId="30" borderId="36" xfId="0" applyFont="1" applyFill="1" applyBorder="1" applyAlignment="1">
      <alignment horizontal="center"/>
    </xf>
    <xf numFmtId="0" fontId="43" fillId="0" borderId="37" xfId="0" applyFont="1" applyBorder="1" applyAlignment="1">
      <alignment horizontal="center"/>
    </xf>
    <xf numFmtId="0" fontId="1" fillId="0" borderId="36" xfId="0" applyFont="1" applyBorder="1" applyAlignment="1">
      <alignment horizontal="center"/>
    </xf>
    <xf numFmtId="0" fontId="43" fillId="0" borderId="39" xfId="0" applyFont="1" applyBorder="1" applyAlignment="1">
      <alignment horizontal="center"/>
    </xf>
    <xf numFmtId="0" fontId="1" fillId="0" borderId="38" xfId="0" applyFont="1" applyBorder="1" applyAlignment="1">
      <alignment horizontal="center"/>
    </xf>
    <xf numFmtId="0" fontId="43" fillId="0" borderId="43" xfId="0" applyFont="1" applyBorder="1" applyAlignment="1">
      <alignment horizontal="center"/>
    </xf>
    <xf numFmtId="0" fontId="1" fillId="0" borderId="29" xfId="0" applyFont="1" applyBorder="1" applyAlignment="1">
      <alignment horizontal="center"/>
    </xf>
    <xf numFmtId="0" fontId="43" fillId="0" borderId="45" xfId="0" applyFont="1" applyBorder="1" applyAlignment="1">
      <alignment horizontal="center"/>
    </xf>
    <xf numFmtId="0" fontId="1" fillId="0" borderId="46" xfId="0" applyFont="1" applyBorder="1" applyAlignment="1">
      <alignment horizontal="center"/>
    </xf>
    <xf numFmtId="0" fontId="55" fillId="3" borderId="39" xfId="0" applyFont="1" applyFill="1" applyBorder="1" applyAlignment="1">
      <alignment horizontal="center"/>
    </xf>
    <xf numFmtId="0" fontId="2" fillId="3" borderId="38" xfId="0" applyFont="1" applyFill="1" applyBorder="1" applyAlignment="1">
      <alignment horizontal="center"/>
    </xf>
    <xf numFmtId="0" fontId="2" fillId="0" borderId="4" xfId="0" applyFont="1" applyBorder="1"/>
    <xf numFmtId="0" fontId="22" fillId="22" borderId="13" xfId="5" applyFill="1" applyBorder="1"/>
    <xf numFmtId="0" fontId="1" fillId="16" borderId="1" xfId="5" applyFont="1" applyFill="1" applyBorder="1"/>
    <xf numFmtId="0" fontId="22" fillId="16" borderId="4" xfId="5" applyFill="1" applyBorder="1"/>
    <xf numFmtId="0" fontId="22" fillId="16" borderId="5" xfId="5" applyFill="1" applyBorder="1"/>
    <xf numFmtId="0" fontId="22" fillId="16" borderId="38" xfId="5" applyFill="1" applyBorder="1"/>
    <xf numFmtId="0" fontId="22" fillId="0" borderId="0" xfId="5"/>
    <xf numFmtId="0" fontId="22" fillId="3" borderId="36" xfId="5" applyFill="1" applyBorder="1"/>
    <xf numFmtId="0" fontId="22" fillId="22" borderId="0" xfId="5" applyFill="1"/>
    <xf numFmtId="0" fontId="22" fillId="22" borderId="22" xfId="5" applyFill="1" applyBorder="1"/>
    <xf numFmtId="0" fontId="2" fillId="0" borderId="19" xfId="5" applyFont="1" applyBorder="1"/>
    <xf numFmtId="0" fontId="22" fillId="0" borderId="20" xfId="5" applyBorder="1"/>
    <xf numFmtId="0" fontId="22" fillId="0" borderId="21" xfId="5" applyBorder="1"/>
    <xf numFmtId="0" fontId="22" fillId="0" borderId="0" xfId="5" applyBorder="1"/>
    <xf numFmtId="0" fontId="22" fillId="3" borderId="11" xfId="5" applyFill="1" applyBorder="1"/>
    <xf numFmtId="0" fontId="22" fillId="3" borderId="46" xfId="5" applyFill="1" applyBorder="1"/>
    <xf numFmtId="0" fontId="52" fillId="0" borderId="1" xfId="5" applyFont="1" applyBorder="1" applyAlignment="1">
      <alignment horizontal="center"/>
    </xf>
    <xf numFmtId="0" fontId="22" fillId="0" borderId="31" xfId="5" applyBorder="1"/>
    <xf numFmtId="0" fontId="22" fillId="32" borderId="31" xfId="5" applyFill="1" applyBorder="1"/>
    <xf numFmtId="0" fontId="22" fillId="32" borderId="32" xfId="5" applyFill="1" applyBorder="1"/>
    <xf numFmtId="0" fontId="22" fillId="0" borderId="30" xfId="5" applyBorder="1"/>
    <xf numFmtId="0" fontId="22" fillId="0" borderId="45" xfId="5" applyBorder="1"/>
    <xf numFmtId="0" fontId="22" fillId="3" borderId="49" xfId="5" applyFill="1" applyBorder="1"/>
    <xf numFmtId="0" fontId="22" fillId="33" borderId="31" xfId="5" applyFill="1" applyBorder="1"/>
    <xf numFmtId="0" fontId="22" fillId="26" borderId="31" xfId="5" applyFill="1" applyBorder="1"/>
    <xf numFmtId="0" fontId="22" fillId="26" borderId="32" xfId="5" applyFill="1" applyBorder="1"/>
    <xf numFmtId="0" fontId="22" fillId="26" borderId="50" xfId="5" applyFill="1" applyBorder="1"/>
    <xf numFmtId="0" fontId="22" fillId="0" borderId="50" xfId="5" applyBorder="1"/>
    <xf numFmtId="0" fontId="22" fillId="26" borderId="51" xfId="5" applyFill="1" applyBorder="1"/>
    <xf numFmtId="0" fontId="22" fillId="0" borderId="23" xfId="5" applyBorder="1"/>
    <xf numFmtId="0" fontId="22" fillId="26" borderId="4" xfId="5" applyFill="1" applyBorder="1"/>
    <xf numFmtId="0" fontId="22" fillId="26" borderId="12" xfId="5" applyFill="1" applyBorder="1"/>
    <xf numFmtId="49" fontId="22" fillId="0" borderId="52" xfId="5" applyNumberFormat="1" applyBorder="1" applyAlignment="1">
      <alignment horizontal="right"/>
    </xf>
    <xf numFmtId="49" fontId="22" fillId="0" borderId="53" xfId="5" applyNumberFormat="1" applyBorder="1" applyAlignment="1">
      <alignment horizontal="right"/>
    </xf>
    <xf numFmtId="0" fontId="27" fillId="14" borderId="13" xfId="5" applyFont="1" applyFill="1" applyBorder="1" applyAlignment="1">
      <alignment horizontal="center"/>
    </xf>
    <xf numFmtId="0" fontId="27" fillId="34" borderId="12" xfId="5" applyFont="1" applyFill="1" applyBorder="1" applyAlignment="1">
      <alignment horizontal="center"/>
    </xf>
    <xf numFmtId="0" fontId="22" fillId="22" borderId="19" xfId="5" applyFill="1" applyBorder="1"/>
    <xf numFmtId="0" fontId="52" fillId="0" borderId="19" xfId="5" applyFont="1" applyBorder="1"/>
    <xf numFmtId="0" fontId="22" fillId="0" borderId="13" xfId="5" applyBorder="1"/>
    <xf numFmtId="0" fontId="22" fillId="0" borderId="12" xfId="5" applyBorder="1"/>
    <xf numFmtId="0" fontId="22" fillId="0" borderId="2" xfId="5" applyBorder="1"/>
    <xf numFmtId="0" fontId="61" fillId="33" borderId="12" xfId="5" applyFont="1" applyFill="1" applyBorder="1" applyAlignment="1">
      <alignment horizontal="center"/>
    </xf>
    <xf numFmtId="0" fontId="62" fillId="0" borderId="2" xfId="5" applyFont="1" applyBorder="1" applyAlignment="1">
      <alignment horizontal="center"/>
    </xf>
    <xf numFmtId="0" fontId="63" fillId="0" borderId="12" xfId="5" applyFont="1" applyBorder="1" applyAlignment="1">
      <alignment horizontal="center"/>
    </xf>
    <xf numFmtId="0" fontId="64" fillId="0" borderId="2" xfId="5" applyFont="1" applyBorder="1" applyAlignment="1">
      <alignment horizontal="center"/>
    </xf>
    <xf numFmtId="0" fontId="65" fillId="32" borderId="12" xfId="5" applyFont="1" applyFill="1" applyBorder="1" applyAlignment="1">
      <alignment horizontal="center"/>
    </xf>
    <xf numFmtId="0" fontId="66" fillId="3" borderId="2" xfId="5" applyFont="1" applyFill="1" applyBorder="1" applyAlignment="1">
      <alignment horizontal="center"/>
    </xf>
    <xf numFmtId="0" fontId="67" fillId="32" borderId="12" xfId="5" applyFont="1" applyFill="1" applyBorder="1" applyAlignment="1">
      <alignment horizontal="center"/>
    </xf>
    <xf numFmtId="0" fontId="68" fillId="0" borderId="12" xfId="5" applyFont="1" applyBorder="1" applyAlignment="1">
      <alignment horizontal="center"/>
    </xf>
    <xf numFmtId="0" fontId="69" fillId="32" borderId="12" xfId="5" applyFont="1" applyFill="1" applyBorder="1" applyAlignment="1">
      <alignment horizontal="center"/>
    </xf>
    <xf numFmtId="0" fontId="70" fillId="32" borderId="12" xfId="5" applyFont="1" applyFill="1" applyBorder="1"/>
    <xf numFmtId="0" fontId="22" fillId="0" borderId="54" xfId="5" applyBorder="1"/>
    <xf numFmtId="0" fontId="22" fillId="0" borderId="55" xfId="5" applyBorder="1"/>
    <xf numFmtId="0" fontId="22" fillId="3" borderId="56" xfId="5" applyFill="1" applyBorder="1"/>
    <xf numFmtId="20" fontId="22" fillId="0" borderId="57" xfId="5" applyNumberFormat="1" applyBorder="1"/>
    <xf numFmtId="0" fontId="22" fillId="3" borderId="34" xfId="5" applyFill="1" applyBorder="1"/>
    <xf numFmtId="0" fontId="71" fillId="33" borderId="13" xfId="5" applyFont="1" applyFill="1" applyBorder="1" applyAlignment="1">
      <alignment horizontal="center"/>
    </xf>
    <xf numFmtId="0" fontId="72" fillId="33" borderId="12" xfId="5" applyFont="1" applyFill="1" applyBorder="1" applyAlignment="1">
      <alignment horizontal="center"/>
    </xf>
    <xf numFmtId="0" fontId="73" fillId="33" borderId="2" xfId="5" applyFont="1" applyFill="1" applyBorder="1" applyAlignment="1">
      <alignment horizontal="center"/>
    </xf>
    <xf numFmtId="0" fontId="62" fillId="32" borderId="2" xfId="5" applyFont="1" applyFill="1" applyBorder="1" applyAlignment="1">
      <alignment horizontal="center"/>
    </xf>
    <xf numFmtId="0" fontId="68" fillId="26" borderId="12" xfId="5" applyFont="1" applyFill="1" applyBorder="1" applyAlignment="1">
      <alignment horizontal="center"/>
    </xf>
    <xf numFmtId="0" fontId="74" fillId="26" borderId="12" xfId="5" applyFont="1" applyFill="1" applyBorder="1" applyAlignment="1">
      <alignment horizontal="center"/>
    </xf>
    <xf numFmtId="0" fontId="75" fillId="26" borderId="12" xfId="5" applyFont="1" applyFill="1" applyBorder="1" applyAlignment="1">
      <alignment horizontal="center"/>
    </xf>
    <xf numFmtId="0" fontId="76" fillId="26" borderId="12" xfId="5" applyFont="1" applyFill="1" applyBorder="1" applyAlignment="1">
      <alignment horizontal="center"/>
    </xf>
    <xf numFmtId="0" fontId="77" fillId="26" borderId="13" xfId="5" applyFont="1" applyFill="1" applyBorder="1" applyAlignment="1">
      <alignment horizontal="center"/>
    </xf>
    <xf numFmtId="0" fontId="72" fillId="26" borderId="12" xfId="5" applyFont="1" applyFill="1" applyBorder="1" applyAlignment="1">
      <alignment horizontal="center"/>
    </xf>
    <xf numFmtId="0" fontId="78" fillId="26" borderId="2" xfId="5" applyFont="1" applyFill="1" applyBorder="1" applyAlignment="1">
      <alignment horizontal="center"/>
    </xf>
    <xf numFmtId="0" fontId="61" fillId="0" borderId="12" xfId="5" applyFont="1" applyBorder="1" applyAlignment="1">
      <alignment horizontal="center"/>
    </xf>
    <xf numFmtId="0" fontId="79" fillId="26" borderId="2" xfId="5" applyFont="1" applyFill="1" applyBorder="1" applyAlignment="1">
      <alignment horizontal="center"/>
    </xf>
    <xf numFmtId="0" fontId="63" fillId="0" borderId="18" xfId="5" applyFont="1" applyBorder="1" applyAlignment="1">
      <alignment horizontal="center"/>
    </xf>
    <xf numFmtId="0" fontId="80" fillId="26" borderId="0" xfId="5" applyFont="1" applyFill="1" applyBorder="1" applyAlignment="1">
      <alignment horizontal="center"/>
    </xf>
    <xf numFmtId="0" fontId="81" fillId="26" borderId="12" xfId="5" applyFont="1" applyFill="1" applyBorder="1" applyAlignment="1">
      <alignment horizontal="center"/>
    </xf>
    <xf numFmtId="0" fontId="82" fillId="19" borderId="2" xfId="5" applyFont="1" applyFill="1" applyBorder="1" applyAlignment="1">
      <alignment horizontal="center"/>
    </xf>
    <xf numFmtId="0" fontId="50" fillId="14" borderId="19" xfId="5" applyFont="1" applyFill="1" applyBorder="1" applyAlignment="1">
      <alignment horizontal="center"/>
    </xf>
    <xf numFmtId="0" fontId="50" fillId="34" borderId="22" xfId="5" applyFont="1" applyFill="1" applyBorder="1" applyAlignment="1">
      <alignment horizontal="center"/>
    </xf>
    <xf numFmtId="0" fontId="83" fillId="19" borderId="22" xfId="5" applyFont="1" applyFill="1" applyBorder="1" applyAlignment="1">
      <alignment horizontal="center"/>
    </xf>
    <xf numFmtId="0" fontId="84" fillId="0" borderId="11" xfId="5" applyFont="1" applyBorder="1" applyAlignment="1">
      <alignment horizontal="center"/>
    </xf>
    <xf numFmtId="0" fontId="1" fillId="16" borderId="13" xfId="5" applyFont="1" applyFill="1" applyBorder="1" applyAlignment="1">
      <alignment horizontal="center"/>
    </xf>
    <xf numFmtId="0" fontId="85" fillId="0" borderId="6" xfId="5" applyFont="1" applyBorder="1" applyAlignment="1">
      <alignment horizontal="center"/>
    </xf>
    <xf numFmtId="0" fontId="86" fillId="0" borderId="18" xfId="5" applyFont="1" applyBorder="1" applyAlignment="1">
      <alignment horizontal="center"/>
    </xf>
    <xf numFmtId="0" fontId="87" fillId="0" borderId="17" xfId="5" applyFont="1" applyBorder="1" applyAlignment="1">
      <alignment horizontal="center"/>
    </xf>
    <xf numFmtId="0" fontId="88" fillId="33" borderId="18" xfId="5" applyFont="1" applyFill="1" applyBorder="1" applyAlignment="1">
      <alignment horizontal="center"/>
    </xf>
    <xf numFmtId="0" fontId="62" fillId="0" borderId="17" xfId="5" applyFont="1" applyBorder="1" applyAlignment="1">
      <alignment horizontal="center"/>
    </xf>
    <xf numFmtId="0" fontId="89" fillId="0" borderId="17" xfId="5" applyFont="1" applyBorder="1" applyAlignment="1">
      <alignment horizontal="center"/>
    </xf>
    <xf numFmtId="0" fontId="65" fillId="32" borderId="18" xfId="5" applyFont="1" applyFill="1" applyBorder="1" applyAlignment="1">
      <alignment horizontal="center"/>
    </xf>
    <xf numFmtId="0" fontId="66" fillId="0" borderId="17" xfId="5" applyFont="1" applyBorder="1" applyAlignment="1">
      <alignment horizontal="center"/>
    </xf>
    <xf numFmtId="0" fontId="67" fillId="32" borderId="18" xfId="5" applyFont="1" applyFill="1" applyBorder="1" applyAlignment="1">
      <alignment horizontal="center"/>
    </xf>
    <xf numFmtId="0" fontId="68" fillId="3" borderId="18" xfId="5" applyFont="1" applyFill="1" applyBorder="1" applyAlignment="1">
      <alignment horizontal="center"/>
    </xf>
    <xf numFmtId="0" fontId="90" fillId="32" borderId="18" xfId="5" applyFont="1" applyFill="1" applyBorder="1" applyAlignment="1">
      <alignment horizontal="center"/>
    </xf>
    <xf numFmtId="0" fontId="75" fillId="0" borderId="18" xfId="5" applyFont="1" applyFill="1" applyBorder="1" applyAlignment="1">
      <alignment horizontal="center"/>
    </xf>
    <xf numFmtId="0" fontId="76" fillId="32" borderId="18" xfId="5" applyFont="1" applyFill="1" applyBorder="1" applyAlignment="1">
      <alignment horizontal="center"/>
    </xf>
    <xf numFmtId="0" fontId="91" fillId="0" borderId="5" xfId="5" applyFont="1" applyFill="1" applyBorder="1" applyAlignment="1">
      <alignment horizontal="center"/>
    </xf>
    <xf numFmtId="0" fontId="64" fillId="0" borderId="23" xfId="5" applyFont="1" applyBorder="1" applyAlignment="1">
      <alignment horizontal="center"/>
    </xf>
    <xf numFmtId="0" fontId="92" fillId="0" borderId="23" xfId="5" applyFont="1" applyBorder="1" applyAlignment="1">
      <alignment horizontal="center"/>
    </xf>
    <xf numFmtId="0" fontId="93" fillId="3" borderId="17" xfId="5" applyFont="1" applyFill="1" applyBorder="1" applyAlignment="1">
      <alignment horizontal="center"/>
    </xf>
    <xf numFmtId="0" fontId="94" fillId="22" borderId="23" xfId="5" applyFont="1" applyFill="1" applyBorder="1" applyAlignment="1">
      <alignment horizontal="center"/>
    </xf>
    <xf numFmtId="0" fontId="95" fillId="0" borderId="4" xfId="5" applyFont="1" applyBorder="1"/>
    <xf numFmtId="0" fontId="96" fillId="22" borderId="23" xfId="5" applyFont="1" applyFill="1" applyBorder="1" applyAlignment="1">
      <alignment horizontal="center"/>
    </xf>
    <xf numFmtId="0" fontId="97" fillId="33" borderId="6" xfId="5" applyFont="1" applyFill="1" applyBorder="1" applyAlignment="1">
      <alignment horizontal="center"/>
    </xf>
    <xf numFmtId="0" fontId="72" fillId="33" borderId="18" xfId="5" applyFont="1" applyFill="1" applyBorder="1" applyAlignment="1">
      <alignment horizontal="center"/>
    </xf>
    <xf numFmtId="0" fontId="98" fillId="33" borderId="17" xfId="5" applyFont="1" applyFill="1" applyBorder="1" applyAlignment="1">
      <alignment horizontal="center"/>
    </xf>
    <xf numFmtId="0" fontId="99" fillId="33" borderId="18" xfId="5" applyFont="1" applyFill="1" applyBorder="1" applyAlignment="1">
      <alignment horizontal="center"/>
    </xf>
    <xf numFmtId="0" fontId="62" fillId="32" borderId="17" xfId="5" applyFont="1" applyFill="1" applyBorder="1" applyAlignment="1">
      <alignment horizontal="center"/>
    </xf>
    <xf numFmtId="0" fontId="68" fillId="26" borderId="18" xfId="5" applyFont="1" applyFill="1" applyBorder="1" applyAlignment="1">
      <alignment horizontal="center"/>
    </xf>
    <xf numFmtId="0" fontId="74" fillId="26" borderId="18" xfId="5" applyFont="1" applyFill="1" applyBorder="1" applyAlignment="1">
      <alignment horizontal="center"/>
    </xf>
    <xf numFmtId="0" fontId="75" fillId="26" borderId="18" xfId="5" applyFont="1" applyFill="1" applyBorder="1" applyAlignment="1">
      <alignment horizontal="center"/>
    </xf>
    <xf numFmtId="0" fontId="76" fillId="26" borderId="18" xfId="5" applyFont="1" applyFill="1" applyBorder="1" applyAlignment="1">
      <alignment horizontal="center"/>
    </xf>
    <xf numFmtId="0" fontId="77" fillId="26" borderId="6" xfId="5" applyFont="1" applyFill="1" applyBorder="1" applyAlignment="1">
      <alignment horizontal="center"/>
    </xf>
    <xf numFmtId="0" fontId="72" fillId="26" borderId="18" xfId="5" applyFont="1" applyFill="1" applyBorder="1" applyAlignment="1">
      <alignment horizontal="center"/>
    </xf>
    <xf numFmtId="0" fontId="78" fillId="26" borderId="17" xfId="5" applyFont="1" applyFill="1" applyBorder="1" applyAlignment="1">
      <alignment horizontal="center"/>
    </xf>
    <xf numFmtId="0" fontId="99" fillId="0" borderId="18" xfId="5" applyFont="1" applyBorder="1" applyAlignment="1">
      <alignment horizontal="center"/>
    </xf>
    <xf numFmtId="0" fontId="79" fillId="26" borderId="17" xfId="5" applyFont="1" applyFill="1" applyBorder="1" applyAlignment="1">
      <alignment horizontal="center"/>
    </xf>
    <xf numFmtId="0" fontId="80" fillId="26" borderId="17" xfId="5" applyFont="1" applyFill="1" applyBorder="1" applyAlignment="1">
      <alignment horizontal="center"/>
    </xf>
    <xf numFmtId="0" fontId="100" fillId="26" borderId="18" xfId="5" applyFont="1" applyFill="1" applyBorder="1" applyAlignment="1">
      <alignment horizontal="center"/>
    </xf>
    <xf numFmtId="0" fontId="65" fillId="0" borderId="6" xfId="5" applyFont="1" applyBorder="1" applyAlignment="1">
      <alignment horizontal="center"/>
    </xf>
    <xf numFmtId="0" fontId="50" fillId="14" borderId="6" xfId="5" applyFont="1" applyFill="1" applyBorder="1" applyAlignment="1">
      <alignment horizontal="center"/>
    </xf>
    <xf numFmtId="0" fontId="50" fillId="34" borderId="18" xfId="5" applyFont="1" applyFill="1" applyBorder="1" applyAlignment="1">
      <alignment horizontal="center"/>
    </xf>
    <xf numFmtId="0" fontId="83" fillId="19" borderId="18" xfId="5" applyFont="1" applyFill="1" applyBorder="1" applyAlignment="1">
      <alignment horizontal="center"/>
    </xf>
    <xf numFmtId="0" fontId="101" fillId="0" borderId="10" xfId="5" applyFont="1" applyFill="1" applyBorder="1" applyAlignment="1">
      <alignment horizontal="center"/>
    </xf>
    <xf numFmtId="0" fontId="2" fillId="16" borderId="18" xfId="5" applyFont="1" applyFill="1" applyBorder="1" applyAlignment="1">
      <alignment horizontal="center"/>
    </xf>
    <xf numFmtId="0" fontId="102" fillId="16" borderId="11" xfId="5" applyFont="1" applyFill="1" applyBorder="1" applyAlignment="1">
      <alignment horizontal="center"/>
    </xf>
    <xf numFmtId="0" fontId="27" fillId="16" borderId="22" xfId="5" applyFont="1" applyFill="1" applyBorder="1" applyAlignment="1">
      <alignment horizontal="center"/>
    </xf>
    <xf numFmtId="0" fontId="54" fillId="16" borderId="22" xfId="5" applyFont="1" applyFill="1" applyBorder="1" applyAlignment="1">
      <alignment horizontal="center"/>
    </xf>
    <xf numFmtId="0" fontId="55" fillId="16" borderId="22" xfId="5" applyFont="1" applyFill="1" applyBorder="1" applyAlignment="1">
      <alignment horizontal="center"/>
    </xf>
    <xf numFmtId="0" fontId="103" fillId="16" borderId="22" xfId="5" applyFont="1" applyFill="1" applyBorder="1" applyAlignment="1">
      <alignment horizontal="center"/>
    </xf>
    <xf numFmtId="0" fontId="58" fillId="16" borderId="22" xfId="5" applyFont="1" applyFill="1" applyBorder="1" applyAlignment="1">
      <alignment horizontal="center"/>
    </xf>
    <xf numFmtId="0" fontId="104" fillId="16" borderId="22" xfId="5" applyFont="1" applyFill="1" applyBorder="1" applyAlignment="1">
      <alignment horizontal="center"/>
    </xf>
    <xf numFmtId="0" fontId="105" fillId="16" borderId="19" xfId="5" applyFont="1" applyFill="1" applyBorder="1" applyAlignment="1">
      <alignment horizontal="center"/>
    </xf>
    <xf numFmtId="0" fontId="106" fillId="16" borderId="18" xfId="5" applyFont="1" applyFill="1" applyBorder="1" applyAlignment="1">
      <alignment horizontal="center"/>
    </xf>
    <xf numFmtId="0" fontId="56" fillId="16" borderId="11" xfId="5" applyFont="1" applyFill="1" applyBorder="1" applyAlignment="1">
      <alignment horizontal="center"/>
    </xf>
    <xf numFmtId="0" fontId="69" fillId="16" borderId="22" xfId="5" applyFont="1" applyFill="1" applyBorder="1" applyAlignment="1">
      <alignment horizontal="center"/>
    </xf>
    <xf numFmtId="0" fontId="2" fillId="16" borderId="22" xfId="5" applyFont="1" applyFill="1" applyBorder="1" applyAlignment="1">
      <alignment horizontal="center"/>
    </xf>
    <xf numFmtId="0" fontId="107" fillId="16" borderId="22" xfId="5" applyFont="1" applyFill="1" applyBorder="1" applyAlignment="1">
      <alignment horizontal="center"/>
    </xf>
    <xf numFmtId="0" fontId="108" fillId="16" borderId="22" xfId="5" applyFont="1" applyFill="1" applyBorder="1" applyAlignment="1">
      <alignment horizontal="center"/>
    </xf>
    <xf numFmtId="0" fontId="109" fillId="16" borderId="22" xfId="5" applyFont="1" applyFill="1" applyBorder="1" applyAlignment="1">
      <alignment horizontal="center"/>
    </xf>
    <xf numFmtId="0" fontId="110" fillId="16" borderId="22" xfId="5" applyFont="1" applyFill="1" applyBorder="1" applyAlignment="1">
      <alignment horizontal="center"/>
    </xf>
    <xf numFmtId="0" fontId="8" fillId="16" borderId="13" xfId="5" applyFont="1" applyFill="1" applyBorder="1" applyAlignment="1">
      <alignment horizontal="center"/>
    </xf>
    <xf numFmtId="0" fontId="52" fillId="22" borderId="22" xfId="5" applyFont="1" applyFill="1" applyBorder="1" applyAlignment="1">
      <alignment horizontal="center"/>
    </xf>
    <xf numFmtId="0" fontId="111" fillId="16" borderId="4" xfId="5" applyFont="1" applyFill="1" applyBorder="1"/>
    <xf numFmtId="0" fontId="112" fillId="22" borderId="22" xfId="5" applyFont="1" applyFill="1" applyBorder="1"/>
    <xf numFmtId="0" fontId="59" fillId="16" borderId="11" xfId="5" applyFont="1" applyFill="1" applyBorder="1" applyAlignment="1">
      <alignment horizontal="center"/>
    </xf>
    <xf numFmtId="0" fontId="113" fillId="16" borderId="22" xfId="5" applyFont="1" applyFill="1" applyBorder="1" applyAlignment="1">
      <alignment horizontal="center"/>
    </xf>
    <xf numFmtId="0" fontId="7" fillId="16" borderId="6" xfId="5" applyFont="1" applyFill="1" applyBorder="1" applyAlignment="1">
      <alignment horizontal="center"/>
    </xf>
    <xf numFmtId="0" fontId="85" fillId="0" borderId="23" xfId="5" applyFont="1" applyBorder="1" applyAlignment="1">
      <alignment horizontal="center"/>
    </xf>
    <xf numFmtId="0" fontId="86" fillId="0" borderId="23" xfId="5" applyFont="1" applyBorder="1" applyAlignment="1">
      <alignment horizontal="center"/>
    </xf>
    <xf numFmtId="0" fontId="87" fillId="0" borderId="23" xfId="5" applyFont="1" applyBorder="1" applyAlignment="1">
      <alignment horizontal="center"/>
    </xf>
    <xf numFmtId="0" fontId="88" fillId="33" borderId="23" xfId="5" applyFont="1" applyFill="1" applyBorder="1" applyAlignment="1">
      <alignment horizontal="center"/>
    </xf>
    <xf numFmtId="0" fontId="114" fillId="0" borderId="23" xfId="5" applyFont="1" applyBorder="1" applyAlignment="1">
      <alignment horizontal="center"/>
    </xf>
    <xf numFmtId="0" fontId="115" fillId="0" borderId="23" xfId="5" applyFont="1" applyBorder="1" applyAlignment="1">
      <alignment horizontal="center"/>
    </xf>
    <xf numFmtId="0" fontId="116" fillId="0" borderId="23" xfId="5" applyFont="1" applyBorder="1" applyAlignment="1">
      <alignment horizontal="center"/>
    </xf>
    <xf numFmtId="0" fontId="117" fillId="32" borderId="1" xfId="5" applyFont="1" applyFill="1" applyBorder="1" applyAlignment="1">
      <alignment horizontal="center"/>
    </xf>
    <xf numFmtId="0" fontId="118" fillId="0" borderId="1" xfId="5" applyFont="1" applyBorder="1" applyAlignment="1">
      <alignment horizontal="center"/>
    </xf>
    <xf numFmtId="0" fontId="119" fillId="32" borderId="12" xfId="5" applyFont="1" applyFill="1" applyBorder="1" applyAlignment="1">
      <alignment horizontal="center"/>
    </xf>
    <xf numFmtId="0" fontId="120" fillId="0" borderId="5" xfId="5" applyFont="1" applyBorder="1" applyAlignment="1">
      <alignment horizontal="center"/>
    </xf>
    <xf numFmtId="0" fontId="121" fillId="32" borderId="23" xfId="5" applyFont="1" applyFill="1" applyBorder="1" applyAlignment="1">
      <alignment horizontal="center"/>
    </xf>
    <xf numFmtId="0" fontId="23" fillId="0" borderId="23" xfId="5" applyFont="1" applyBorder="1" applyAlignment="1">
      <alignment horizontal="center"/>
    </xf>
    <xf numFmtId="0" fontId="122" fillId="32" borderId="23" xfId="5" applyFont="1" applyFill="1" applyBorder="1" applyAlignment="1">
      <alignment horizontal="center"/>
    </xf>
    <xf numFmtId="0" fontId="123" fillId="0" borderId="23" xfId="5" applyFont="1" applyBorder="1" applyAlignment="1">
      <alignment horizontal="center"/>
    </xf>
    <xf numFmtId="0" fontId="124" fillId="0" borderId="23" xfId="5" applyFont="1" applyBorder="1" applyAlignment="1">
      <alignment horizontal="center"/>
    </xf>
    <xf numFmtId="0" fontId="125" fillId="0" borderId="23" xfId="5" applyFont="1" applyBorder="1" applyAlignment="1">
      <alignment horizontal="center"/>
    </xf>
    <xf numFmtId="0" fontId="7" fillId="3" borderId="1" xfId="5" applyFont="1" applyFill="1" applyBorder="1" applyAlignment="1">
      <alignment horizontal="center"/>
    </xf>
    <xf numFmtId="0" fontId="126" fillId="22" borderId="23" xfId="5" applyFont="1" applyFill="1" applyBorder="1" applyAlignment="1">
      <alignment horizontal="center"/>
    </xf>
    <xf numFmtId="0" fontId="127" fillId="0" borderId="4" xfId="5" applyFont="1" applyBorder="1" applyAlignment="1">
      <alignment horizontal="center"/>
    </xf>
    <xf numFmtId="0" fontId="128" fillId="22" borderId="23" xfId="5" applyFont="1" applyFill="1" applyBorder="1" applyAlignment="1">
      <alignment horizontal="center"/>
    </xf>
    <xf numFmtId="0" fontId="129" fillId="33" borderId="23" xfId="5" applyFont="1" applyFill="1" applyBorder="1" applyAlignment="1">
      <alignment horizontal="center"/>
    </xf>
    <xf numFmtId="0" fontId="130" fillId="33" borderId="23" xfId="5" applyFont="1" applyFill="1" applyBorder="1" applyAlignment="1">
      <alignment horizontal="center"/>
    </xf>
    <xf numFmtId="0" fontId="87" fillId="33" borderId="23" xfId="5" applyFont="1" applyFill="1" applyBorder="1" applyAlignment="1">
      <alignment horizontal="center"/>
    </xf>
    <xf numFmtId="0" fontId="114" fillId="32" borderId="23" xfId="5" applyFont="1" applyFill="1" applyBorder="1" applyAlignment="1">
      <alignment horizontal="center"/>
    </xf>
    <xf numFmtId="0" fontId="120" fillId="26" borderId="5" xfId="5" applyFont="1" applyFill="1" applyBorder="1" applyAlignment="1">
      <alignment horizontal="center"/>
    </xf>
    <xf numFmtId="0" fontId="121" fillId="26" borderId="23" xfId="5" applyFont="1" applyFill="1" applyBorder="1" applyAlignment="1">
      <alignment horizontal="center"/>
    </xf>
    <xf numFmtId="0" fontId="23" fillId="26" borderId="23" xfId="5" applyFont="1" applyFill="1" applyBorder="1" applyAlignment="1">
      <alignment horizontal="center"/>
    </xf>
    <xf numFmtId="0" fontId="122" fillId="26" borderId="23" xfId="5" applyFont="1" applyFill="1" applyBorder="1" applyAlignment="1">
      <alignment horizontal="center"/>
    </xf>
    <xf numFmtId="0" fontId="93" fillId="16" borderId="6" xfId="5" applyFont="1" applyFill="1" applyBorder="1" applyAlignment="1">
      <alignment horizontal="center"/>
    </xf>
    <xf numFmtId="0" fontId="85" fillId="26" borderId="23" xfId="5" applyFont="1" applyFill="1" applyBorder="1" applyAlignment="1">
      <alignment horizontal="center"/>
    </xf>
    <xf numFmtId="0" fontId="130" fillId="26" borderId="23" xfId="5" applyFont="1" applyFill="1" applyBorder="1" applyAlignment="1">
      <alignment horizontal="center"/>
    </xf>
    <xf numFmtId="0" fontId="131" fillId="26" borderId="23" xfId="5" applyFont="1" applyFill="1" applyBorder="1" applyAlignment="1">
      <alignment horizontal="center"/>
    </xf>
    <xf numFmtId="0" fontId="88" fillId="0" borderId="23" xfId="5" applyFont="1" applyBorder="1" applyAlignment="1">
      <alignment horizontal="center"/>
    </xf>
    <xf numFmtId="0" fontId="132" fillId="26" borderId="23" xfId="5" applyFont="1" applyFill="1" applyBorder="1" applyAlignment="1">
      <alignment horizontal="center"/>
    </xf>
    <xf numFmtId="0" fontId="86" fillId="26" borderId="23" xfId="5" applyFont="1" applyFill="1" applyBorder="1" applyAlignment="1">
      <alignment horizontal="center"/>
    </xf>
    <xf numFmtId="0" fontId="133" fillId="26" borderId="23" xfId="5" applyFont="1" applyFill="1" applyBorder="1" applyAlignment="1">
      <alignment horizontal="center"/>
    </xf>
    <xf numFmtId="0" fontId="117" fillId="0" borderId="1" xfId="5" applyFont="1" applyBorder="1" applyAlignment="1">
      <alignment horizontal="center"/>
    </xf>
    <xf numFmtId="0" fontId="86" fillId="14" borderId="1" xfId="5" applyFont="1" applyFill="1" applyBorder="1" applyAlignment="1">
      <alignment horizontal="center"/>
    </xf>
    <xf numFmtId="0" fontId="86" fillId="34" borderId="12" xfId="5" applyFont="1" applyFill="1" applyBorder="1" applyAlignment="1">
      <alignment horizontal="center"/>
    </xf>
    <xf numFmtId="0" fontId="122" fillId="0" borderId="23" xfId="5" applyFont="1" applyBorder="1" applyAlignment="1">
      <alignment horizontal="center"/>
    </xf>
    <xf numFmtId="0" fontId="129" fillId="0" borderId="23" xfId="5" applyFont="1" applyBorder="1" applyAlignment="1">
      <alignment horizontal="center"/>
    </xf>
    <xf numFmtId="0" fontId="8" fillId="21" borderId="21" xfId="5" applyFont="1" applyFill="1" applyBorder="1" applyAlignment="1">
      <alignment horizontal="center"/>
    </xf>
    <xf numFmtId="0" fontId="85" fillId="21" borderId="22" xfId="5" applyFont="1" applyFill="1" applyBorder="1" applyAlignment="1">
      <alignment horizontal="center"/>
    </xf>
    <xf numFmtId="0" fontId="86" fillId="21" borderId="22" xfId="5" applyFont="1" applyFill="1" applyBorder="1" applyAlignment="1">
      <alignment horizontal="center"/>
    </xf>
    <xf numFmtId="0" fontId="87" fillId="21" borderId="22" xfId="5" applyFont="1" applyFill="1" applyBorder="1" applyAlignment="1">
      <alignment horizontal="center"/>
    </xf>
    <xf numFmtId="0" fontId="88" fillId="21" borderId="22" xfId="5" applyFont="1" applyFill="1" applyBorder="1" applyAlignment="1">
      <alignment horizontal="center"/>
    </xf>
    <xf numFmtId="0" fontId="114" fillId="21" borderId="22" xfId="5" applyFont="1" applyFill="1" applyBorder="1" applyAlignment="1">
      <alignment horizontal="center"/>
    </xf>
    <xf numFmtId="0" fontId="115" fillId="21" borderId="22" xfId="5" applyFont="1" applyFill="1" applyBorder="1" applyAlignment="1">
      <alignment horizontal="center"/>
    </xf>
    <xf numFmtId="0" fontId="116" fillId="21" borderId="22" xfId="5" applyFont="1" applyFill="1" applyBorder="1" applyAlignment="1">
      <alignment horizontal="center"/>
    </xf>
    <xf numFmtId="0" fontId="117" fillId="21" borderId="19" xfId="5" applyFont="1" applyFill="1" applyBorder="1" applyAlignment="1">
      <alignment horizontal="center"/>
    </xf>
    <xf numFmtId="0" fontId="119" fillId="21" borderId="23" xfId="5" applyFont="1" applyFill="1" applyBorder="1" applyAlignment="1">
      <alignment horizontal="center"/>
    </xf>
    <xf numFmtId="0" fontId="134" fillId="21" borderId="11" xfId="5" applyFont="1" applyFill="1" applyBorder="1" applyAlignment="1">
      <alignment horizontal="center"/>
    </xf>
    <xf numFmtId="0" fontId="121" fillId="21" borderId="22" xfId="5" applyFont="1" applyFill="1" applyBorder="1" applyAlignment="1">
      <alignment horizontal="center"/>
    </xf>
    <xf numFmtId="0" fontId="23" fillId="21" borderId="22" xfId="5" applyFont="1" applyFill="1" applyBorder="1" applyAlignment="1">
      <alignment horizontal="center"/>
    </xf>
    <xf numFmtId="0" fontId="135" fillId="21" borderId="22" xfId="5" applyFont="1" applyFill="1" applyBorder="1" applyAlignment="1">
      <alignment horizontal="center"/>
    </xf>
    <xf numFmtId="0" fontId="123" fillId="21" borderId="22" xfId="5" applyFont="1" applyFill="1" applyBorder="1" applyAlignment="1">
      <alignment horizontal="center"/>
    </xf>
    <xf numFmtId="0" fontId="124" fillId="21" borderId="22" xfId="5" applyFont="1" applyFill="1" applyBorder="1" applyAlignment="1">
      <alignment horizontal="center"/>
    </xf>
    <xf numFmtId="0" fontId="125" fillId="21" borderId="22" xfId="5" applyFont="1" applyFill="1" applyBorder="1" applyAlignment="1">
      <alignment horizontal="center"/>
    </xf>
    <xf numFmtId="0" fontId="7" fillId="21" borderId="1" xfId="5" applyFont="1" applyFill="1" applyBorder="1" applyAlignment="1">
      <alignment horizontal="center"/>
    </xf>
    <xf numFmtId="0" fontId="126" fillId="22" borderId="22" xfId="5" applyFont="1" applyFill="1" applyBorder="1" applyAlignment="1">
      <alignment horizontal="center"/>
    </xf>
    <xf numFmtId="0" fontId="127" fillId="21" borderId="4" xfId="5" applyFont="1" applyFill="1" applyBorder="1" applyAlignment="1">
      <alignment horizontal="center"/>
    </xf>
    <xf numFmtId="0" fontId="128" fillId="22" borderId="22" xfId="5" applyFont="1" applyFill="1" applyBorder="1" applyAlignment="1">
      <alignment horizontal="center"/>
    </xf>
    <xf numFmtId="0" fontId="129" fillId="21" borderId="22" xfId="5" applyFont="1" applyFill="1" applyBorder="1" applyAlignment="1">
      <alignment horizontal="center"/>
    </xf>
    <xf numFmtId="0" fontId="130" fillId="21" borderId="22" xfId="5" applyFont="1" applyFill="1" applyBorder="1" applyAlignment="1">
      <alignment horizontal="center"/>
    </xf>
    <xf numFmtId="0" fontId="93" fillId="21" borderId="21" xfId="5" applyFont="1" applyFill="1" applyBorder="1" applyAlignment="1">
      <alignment horizontal="center"/>
    </xf>
    <xf numFmtId="0" fontId="136" fillId="21" borderId="22" xfId="5" applyFont="1" applyFill="1" applyBorder="1" applyAlignment="1">
      <alignment horizontal="center"/>
    </xf>
    <xf numFmtId="0" fontId="122" fillId="21" borderId="22" xfId="5" applyFont="1" applyFill="1" applyBorder="1" applyAlignment="1">
      <alignment horizontal="center"/>
    </xf>
    <xf numFmtId="0" fontId="7" fillId="16" borderId="1" xfId="5" applyFont="1" applyFill="1" applyBorder="1" applyAlignment="1">
      <alignment horizontal="center"/>
    </xf>
    <xf numFmtId="0" fontId="119" fillId="32" borderId="23" xfId="5" applyFont="1" applyFill="1" applyBorder="1" applyAlignment="1">
      <alignment horizontal="center"/>
    </xf>
    <xf numFmtId="0" fontId="93" fillId="16" borderId="1" xfId="5" applyFont="1" applyFill="1" applyBorder="1" applyAlignment="1">
      <alignment horizontal="center"/>
    </xf>
    <xf numFmtId="0" fontId="86" fillId="34" borderId="23" xfId="5" applyFont="1" applyFill="1" applyBorder="1" applyAlignment="1">
      <alignment horizontal="center"/>
    </xf>
    <xf numFmtId="0" fontId="7" fillId="21" borderId="21" xfId="5" applyFont="1" applyFill="1" applyBorder="1" applyAlignment="1">
      <alignment horizontal="center"/>
    </xf>
    <xf numFmtId="0" fontId="120" fillId="3" borderId="5" xfId="5" applyFont="1" applyFill="1" applyBorder="1" applyAlignment="1">
      <alignment horizontal="center"/>
    </xf>
    <xf numFmtId="0" fontId="85" fillId="3" borderId="23" xfId="5" applyFont="1" applyFill="1" applyBorder="1" applyAlignment="1">
      <alignment horizontal="center"/>
    </xf>
    <xf numFmtId="0" fontId="86" fillId="3" borderId="23" xfId="5" applyFont="1" applyFill="1" applyBorder="1" applyAlignment="1">
      <alignment horizontal="center"/>
    </xf>
    <xf numFmtId="0" fontId="87" fillId="3" borderId="23" xfId="5" applyFont="1" applyFill="1" applyBorder="1" applyAlignment="1">
      <alignment horizontal="center"/>
    </xf>
    <xf numFmtId="0" fontId="114" fillId="3" borderId="23" xfId="5" applyFont="1" applyFill="1" applyBorder="1" applyAlignment="1">
      <alignment horizontal="center"/>
    </xf>
    <xf numFmtId="0" fontId="115" fillId="3" borderId="23" xfId="5" applyFont="1" applyFill="1" applyBorder="1" applyAlignment="1">
      <alignment horizontal="center"/>
    </xf>
    <xf numFmtId="0" fontId="116" fillId="3" borderId="23" xfId="5" applyFont="1" applyFill="1" applyBorder="1" applyAlignment="1">
      <alignment horizontal="center"/>
    </xf>
    <xf numFmtId="0" fontId="118" fillId="3" borderId="1" xfId="5" applyFont="1" applyFill="1" applyBorder="1" applyAlignment="1">
      <alignment horizontal="center"/>
    </xf>
    <xf numFmtId="0" fontId="23" fillId="3" borderId="23" xfId="5" applyFont="1" applyFill="1" applyBorder="1" applyAlignment="1">
      <alignment horizontal="center"/>
    </xf>
    <xf numFmtId="0" fontId="123" fillId="3" borderId="23" xfId="5" applyFont="1" applyFill="1" applyBorder="1" applyAlignment="1">
      <alignment horizontal="center"/>
    </xf>
    <xf numFmtId="0" fontId="88" fillId="3" borderId="23" xfId="5" applyFont="1" applyFill="1" applyBorder="1" applyAlignment="1">
      <alignment horizontal="center"/>
    </xf>
    <xf numFmtId="0" fontId="117" fillId="3" borderId="1" xfId="5" applyFont="1" applyFill="1" applyBorder="1" applyAlignment="1">
      <alignment horizontal="center"/>
    </xf>
    <xf numFmtId="0" fontId="122" fillId="3" borderId="23" xfId="5" applyFont="1" applyFill="1" applyBorder="1" applyAlignment="1">
      <alignment horizontal="center"/>
    </xf>
    <xf numFmtId="0" fontId="129" fillId="3" borderId="23" xfId="5" applyFont="1" applyFill="1" applyBorder="1" applyAlignment="1">
      <alignment horizontal="center"/>
    </xf>
    <xf numFmtId="0" fontId="137" fillId="21" borderId="0" xfId="5" applyFont="1" applyFill="1" applyBorder="1"/>
    <xf numFmtId="0" fontId="138" fillId="21" borderId="0" xfId="5" applyFont="1" applyFill="1" applyBorder="1"/>
    <xf numFmtId="0" fontId="8" fillId="22" borderId="21" xfId="5" applyFont="1" applyFill="1" applyBorder="1" applyAlignment="1">
      <alignment horizontal="center"/>
    </xf>
    <xf numFmtId="0" fontId="102" fillId="22" borderId="22" xfId="5" applyFont="1" applyFill="1" applyBorder="1" applyAlignment="1">
      <alignment horizontal="center"/>
    </xf>
    <xf numFmtId="0" fontId="27" fillId="22" borderId="22" xfId="5" applyFont="1" applyFill="1" applyBorder="1" applyAlignment="1">
      <alignment horizontal="center"/>
    </xf>
    <xf numFmtId="0" fontId="8" fillId="22" borderId="22" xfId="5" applyFont="1" applyFill="1" applyBorder="1" applyAlignment="1">
      <alignment horizontal="center"/>
    </xf>
    <xf numFmtId="0" fontId="8" fillId="22" borderId="19" xfId="5" applyFont="1" applyFill="1" applyBorder="1" applyAlignment="1">
      <alignment horizontal="center"/>
    </xf>
    <xf numFmtId="0" fontId="106" fillId="22" borderId="23" xfId="5" applyFont="1" applyFill="1" applyBorder="1" applyAlignment="1">
      <alignment horizontal="center"/>
    </xf>
    <xf numFmtId="0" fontId="8" fillId="22" borderId="11" xfId="5" applyFont="1" applyFill="1" applyBorder="1" applyAlignment="1">
      <alignment horizontal="center"/>
    </xf>
    <xf numFmtId="0" fontId="69" fillId="22" borderId="22" xfId="5" applyFont="1" applyFill="1" applyBorder="1" applyAlignment="1">
      <alignment horizontal="center"/>
    </xf>
    <xf numFmtId="0" fontId="94" fillId="22" borderId="22" xfId="5" applyFont="1" applyFill="1" applyBorder="1" applyAlignment="1">
      <alignment horizontal="center"/>
    </xf>
    <xf numFmtId="0" fontId="112" fillId="22" borderId="29" xfId="5" applyFont="1" applyFill="1" applyBorder="1" applyAlignment="1">
      <alignment horizontal="center"/>
    </xf>
    <xf numFmtId="0" fontId="139" fillId="22" borderId="22" xfId="5" applyFont="1" applyFill="1" applyBorder="1" applyAlignment="1">
      <alignment horizontal="center"/>
    </xf>
    <xf numFmtId="0" fontId="113" fillId="22" borderId="22" xfId="5" applyFont="1" applyFill="1" applyBorder="1" applyAlignment="1">
      <alignment horizontal="center"/>
    </xf>
    <xf numFmtId="0" fontId="102" fillId="16" borderId="12" xfId="5" applyFont="1" applyFill="1" applyBorder="1" applyAlignment="1">
      <alignment horizontal="center"/>
    </xf>
    <xf numFmtId="0" fontId="27" fillId="16" borderId="12" xfId="5" applyFont="1" applyFill="1" applyBorder="1" applyAlignment="1">
      <alignment horizontal="center"/>
    </xf>
    <xf numFmtId="0" fontId="8" fillId="16" borderId="12" xfId="5" applyFont="1" applyFill="1" applyBorder="1" applyAlignment="1">
      <alignment horizontal="center"/>
    </xf>
    <xf numFmtId="0" fontId="106" fillId="16" borderId="23" xfId="5" applyFont="1" applyFill="1" applyBorder="1" applyAlignment="1">
      <alignment horizontal="center"/>
    </xf>
    <xf numFmtId="0" fontId="8" fillId="16" borderId="3" xfId="5" applyFont="1" applyFill="1" applyBorder="1" applyAlignment="1">
      <alignment horizontal="center"/>
    </xf>
    <xf numFmtId="0" fontId="69" fillId="16" borderId="12" xfId="5" applyFont="1" applyFill="1" applyBorder="1" applyAlignment="1">
      <alignment horizontal="center"/>
    </xf>
    <xf numFmtId="0" fontId="59" fillId="0" borderId="4" xfId="5" applyFont="1" applyBorder="1" applyAlignment="1">
      <alignment horizontal="center"/>
    </xf>
    <xf numFmtId="0" fontId="96" fillId="22" borderId="34" xfId="5" applyFont="1" applyFill="1" applyBorder="1" applyAlignment="1">
      <alignment horizontal="center"/>
    </xf>
    <xf numFmtId="0" fontId="139" fillId="16" borderId="12" xfId="5" applyFont="1" applyFill="1" applyBorder="1" applyAlignment="1">
      <alignment horizontal="center"/>
    </xf>
    <xf numFmtId="0" fontId="113" fillId="16" borderId="12" xfId="5" applyFont="1" applyFill="1" applyBorder="1" applyAlignment="1">
      <alignment horizontal="center"/>
    </xf>
    <xf numFmtId="0" fontId="141" fillId="0" borderId="13" xfId="5" applyFont="1" applyBorder="1"/>
    <xf numFmtId="0" fontId="142" fillId="0" borderId="12" xfId="5" applyFont="1" applyBorder="1"/>
    <xf numFmtId="0" fontId="91" fillId="0" borderId="23" xfId="5" applyFont="1" applyBorder="1" applyAlignment="1">
      <alignment horizontal="center"/>
    </xf>
    <xf numFmtId="0" fontId="93" fillId="0" borderId="1" xfId="5" applyFont="1" applyBorder="1" applyAlignment="1">
      <alignment horizontal="center"/>
    </xf>
    <xf numFmtId="0" fontId="95" fillId="0" borderId="17" xfId="5" applyFont="1" applyBorder="1"/>
    <xf numFmtId="0" fontId="101" fillId="33" borderId="13" xfId="5" applyFont="1" applyFill="1" applyBorder="1" applyAlignment="1">
      <alignment horizontal="center"/>
    </xf>
    <xf numFmtId="0" fontId="80" fillId="26" borderId="12" xfId="5" applyFont="1" applyFill="1" applyBorder="1" applyAlignment="1">
      <alignment horizontal="center"/>
    </xf>
    <xf numFmtId="0" fontId="65" fillId="0" borderId="12" xfId="5" applyFont="1" applyBorder="1" applyAlignment="1">
      <alignment horizontal="center"/>
    </xf>
    <xf numFmtId="0" fontId="83" fillId="19" borderId="58" xfId="5" applyFont="1" applyFill="1" applyBorder="1" applyAlignment="1">
      <alignment horizontal="center"/>
    </xf>
    <xf numFmtId="0" fontId="84" fillId="0" borderId="59" xfId="5" applyFont="1" applyBorder="1" applyAlignment="1">
      <alignment horizontal="center"/>
    </xf>
    <xf numFmtId="0" fontId="2" fillId="0" borderId="1" xfId="5" applyFont="1" applyBorder="1" applyAlignment="1">
      <alignment horizontal="center"/>
    </xf>
    <xf numFmtId="0" fontId="52" fillId="0" borderId="4" xfId="5" applyFont="1" applyBorder="1" applyAlignment="1">
      <alignment horizontal="center"/>
    </xf>
    <xf numFmtId="0" fontId="22" fillId="0" borderId="4" xfId="5" applyBorder="1"/>
    <xf numFmtId="0" fontId="2" fillId="22" borderId="18" xfId="5" applyFont="1" applyFill="1" applyBorder="1" applyAlignment="1">
      <alignment horizontal="center"/>
    </xf>
    <xf numFmtId="0" fontId="111" fillId="0" borderId="17" xfId="5" applyFont="1" applyBorder="1"/>
    <xf numFmtId="0" fontId="22" fillId="3" borderId="29" xfId="5" applyFill="1" applyBorder="1"/>
    <xf numFmtId="0" fontId="80" fillId="26" borderId="18" xfId="5" applyFont="1" applyFill="1" applyBorder="1" applyAlignment="1">
      <alignment horizontal="center"/>
    </xf>
    <xf numFmtId="0" fontId="65" fillId="0" borderId="18" xfId="5" applyFont="1" applyBorder="1" applyAlignment="1">
      <alignment horizontal="center"/>
    </xf>
    <xf numFmtId="0" fontId="83" fillId="19" borderId="54" xfId="5" applyFont="1" applyFill="1" applyBorder="1" applyAlignment="1">
      <alignment horizontal="center"/>
    </xf>
    <xf numFmtId="0" fontId="101" fillId="0" borderId="60" xfId="5" applyFont="1" applyFill="1" applyBorder="1" applyAlignment="1">
      <alignment horizontal="center"/>
    </xf>
    <xf numFmtId="0" fontId="22" fillId="22" borderId="18" xfId="5" applyFill="1" applyBorder="1"/>
    <xf numFmtId="0" fontId="2" fillId="22" borderId="17" xfId="5" applyFont="1" applyFill="1" applyBorder="1" applyAlignment="1">
      <alignment horizontal="center"/>
    </xf>
    <xf numFmtId="0" fontId="59" fillId="22" borderId="17" xfId="5" applyFont="1" applyFill="1" applyBorder="1" applyAlignment="1">
      <alignment horizontal="center"/>
    </xf>
    <xf numFmtId="0" fontId="146" fillId="22" borderId="17" xfId="5" applyFont="1" applyFill="1" applyBorder="1" applyAlignment="1">
      <alignment horizontal="center"/>
    </xf>
    <xf numFmtId="0" fontId="54" fillId="22" borderId="0" xfId="5" applyFont="1" applyFill="1" applyBorder="1" applyAlignment="1">
      <alignment horizontal="center"/>
    </xf>
    <xf numFmtId="0" fontId="55" fillId="22" borderId="17" xfId="5" applyFont="1" applyFill="1" applyBorder="1" applyAlignment="1">
      <alignment horizontal="center"/>
    </xf>
    <xf numFmtId="0" fontId="103" fillId="22" borderId="17" xfId="5" applyFont="1" applyFill="1" applyBorder="1" applyAlignment="1">
      <alignment horizontal="center"/>
    </xf>
    <xf numFmtId="0" fontId="58" fillId="22" borderId="17" xfId="5" applyFont="1" applyFill="1" applyBorder="1" applyAlignment="1">
      <alignment horizontal="center"/>
    </xf>
    <xf numFmtId="0" fontId="104" fillId="22" borderId="17" xfId="5" applyFont="1" applyFill="1" applyBorder="1" applyAlignment="1">
      <alignment horizontal="center"/>
    </xf>
    <xf numFmtId="0" fontId="105" fillId="22" borderId="17" xfId="5" applyFont="1" applyFill="1" applyBorder="1" applyAlignment="1">
      <alignment horizontal="center"/>
    </xf>
    <xf numFmtId="0" fontId="52" fillId="22" borderId="17" xfId="5" applyFont="1" applyFill="1" applyBorder="1" applyAlignment="1">
      <alignment horizontal="center"/>
    </xf>
    <xf numFmtId="0" fontId="56" fillId="22" borderId="17" xfId="5" applyFont="1" applyFill="1" applyBorder="1" applyAlignment="1">
      <alignment horizontal="center"/>
    </xf>
    <xf numFmtId="0" fontId="53" fillId="22" borderId="17" xfId="5" applyFont="1" applyFill="1" applyBorder="1" applyAlignment="1">
      <alignment horizontal="center"/>
    </xf>
    <xf numFmtId="0" fontId="107" fillId="22" borderId="17" xfId="5" applyFont="1" applyFill="1" applyBorder="1" applyAlignment="1">
      <alignment horizontal="center"/>
    </xf>
    <xf numFmtId="0" fontId="108" fillId="22" borderId="0" xfId="5" applyFont="1" applyFill="1" applyBorder="1" applyAlignment="1">
      <alignment horizontal="center"/>
    </xf>
    <xf numFmtId="0" fontId="52" fillId="22" borderId="0" xfId="5" applyFont="1" applyFill="1" applyBorder="1" applyAlignment="1">
      <alignment horizontal="center"/>
    </xf>
    <xf numFmtId="0" fontId="22" fillId="22" borderId="0" xfId="5" applyFill="1" applyBorder="1"/>
    <xf numFmtId="0" fontId="22" fillId="22" borderId="11" xfId="5" applyFill="1" applyBorder="1"/>
    <xf numFmtId="0" fontId="22" fillId="22" borderId="34" xfId="5" applyFill="1" applyBorder="1"/>
    <xf numFmtId="0" fontId="22" fillId="35" borderId="0" xfId="5" applyFill="1" applyBorder="1"/>
    <xf numFmtId="0" fontId="138" fillId="35" borderId="0" xfId="5" applyFont="1" applyFill="1" applyBorder="1"/>
    <xf numFmtId="0" fontId="2" fillId="36" borderId="2" xfId="5" applyFont="1" applyFill="1" applyBorder="1" applyAlignment="1">
      <alignment horizontal="center"/>
    </xf>
    <xf numFmtId="0" fontId="2" fillId="36" borderId="12" xfId="5" applyFont="1" applyFill="1" applyBorder="1" applyAlignment="1">
      <alignment horizontal="center"/>
    </xf>
    <xf numFmtId="0" fontId="2" fillId="36" borderId="23" xfId="5" applyFont="1" applyFill="1" applyBorder="1" applyAlignment="1">
      <alignment horizontal="center"/>
    </xf>
    <xf numFmtId="0" fontId="2" fillId="36" borderId="5" xfId="5" applyFont="1" applyFill="1" applyBorder="1" applyAlignment="1">
      <alignment horizontal="center"/>
    </xf>
    <xf numFmtId="0" fontId="147" fillId="4" borderId="13" xfId="5" applyFont="1" applyFill="1" applyBorder="1" applyAlignment="1">
      <alignment horizontal="center"/>
    </xf>
    <xf numFmtId="0" fontId="147" fillId="4" borderId="2" xfId="5" applyFont="1" applyFill="1" applyBorder="1" applyAlignment="1">
      <alignment horizontal="center"/>
    </xf>
    <xf numFmtId="0" fontId="147" fillId="4" borderId="6" xfId="5" applyFont="1" applyFill="1" applyBorder="1"/>
    <xf numFmtId="0" fontId="5" fillId="4" borderId="17" xfId="5" applyFont="1" applyFill="1" applyBorder="1"/>
    <xf numFmtId="0" fontId="5" fillId="4" borderId="2" xfId="5" applyFont="1" applyFill="1" applyBorder="1"/>
    <xf numFmtId="0" fontId="22" fillId="33" borderId="12" xfId="5" applyFill="1" applyBorder="1"/>
    <xf numFmtId="0" fontId="22" fillId="33" borderId="13" xfId="5" applyFill="1" applyBorder="1"/>
    <xf numFmtId="0" fontId="22" fillId="33" borderId="2" xfId="5" applyFill="1" applyBorder="1"/>
    <xf numFmtId="0" fontId="22" fillId="37" borderId="12" xfId="5" applyFill="1" applyBorder="1"/>
    <xf numFmtId="0" fontId="22" fillId="26" borderId="13" xfId="5" applyFill="1" applyBorder="1"/>
    <xf numFmtId="0" fontId="22" fillId="26" borderId="2" xfId="5" applyFill="1" applyBorder="1"/>
    <xf numFmtId="0" fontId="22" fillId="26" borderId="3" xfId="5" applyFill="1" applyBorder="1"/>
    <xf numFmtId="0" fontId="148" fillId="13" borderId="5" xfId="5" applyFont="1" applyFill="1" applyBorder="1"/>
    <xf numFmtId="0" fontId="22" fillId="35" borderId="2" xfId="5" applyFill="1" applyBorder="1"/>
    <xf numFmtId="0" fontId="22" fillId="0" borderId="3" xfId="5" applyBorder="1"/>
    <xf numFmtId="0" fontId="5" fillId="0" borderId="2" xfId="5" applyFont="1" applyBorder="1"/>
    <xf numFmtId="0" fontId="22" fillId="33" borderId="1" xfId="5" applyFill="1" applyBorder="1"/>
    <xf numFmtId="0" fontId="22" fillId="33" borderId="4" xfId="5" applyFill="1" applyBorder="1"/>
    <xf numFmtId="0" fontId="22" fillId="33" borderId="5" xfId="5" applyFill="1" applyBorder="1"/>
    <xf numFmtId="0" fontId="22" fillId="0" borderId="6" xfId="5" applyBorder="1"/>
    <xf numFmtId="0" fontId="22" fillId="32" borderId="1" xfId="5" applyFill="1" applyBorder="1"/>
    <xf numFmtId="0" fontId="22" fillId="32" borderId="4" xfId="5" applyFill="1" applyBorder="1"/>
    <xf numFmtId="0" fontId="22" fillId="37" borderId="18" xfId="5" applyFill="1" applyBorder="1"/>
    <xf numFmtId="0" fontId="22" fillId="26" borderId="6" xfId="5" applyFill="1" applyBorder="1"/>
    <xf numFmtId="0" fontId="22" fillId="26" borderId="17" xfId="5" applyFill="1" applyBorder="1"/>
    <xf numFmtId="0" fontId="22" fillId="26" borderId="10" xfId="5" applyFill="1" applyBorder="1"/>
    <xf numFmtId="0" fontId="22" fillId="0" borderId="17" xfId="5" applyBorder="1"/>
    <xf numFmtId="0" fontId="22" fillId="0" borderId="10" xfId="5" applyBorder="1"/>
    <xf numFmtId="0" fontId="22" fillId="32" borderId="5" xfId="5" applyFill="1" applyBorder="1"/>
    <xf numFmtId="0" fontId="0" fillId="22" borderId="13" xfId="0" applyFill="1" applyBorder="1"/>
    <xf numFmtId="0" fontId="23" fillId="16" borderId="1" xfId="0" applyFont="1" applyFill="1" applyBorder="1"/>
    <xf numFmtId="0" fontId="0" fillId="16" borderId="4" xfId="0" applyFill="1" applyBorder="1"/>
    <xf numFmtId="0" fontId="0" fillId="16" borderId="5" xfId="0" applyFill="1" applyBorder="1"/>
    <xf numFmtId="0" fontId="0" fillId="16" borderId="38" xfId="0" applyFill="1" applyBorder="1"/>
    <xf numFmtId="0" fontId="0" fillId="3" borderId="36" xfId="0" applyFill="1" applyBorder="1"/>
    <xf numFmtId="0" fontId="0" fillId="22" borderId="0" xfId="0" applyFill="1"/>
    <xf numFmtId="0" fontId="0" fillId="22" borderId="22" xfId="0" applyFill="1" applyBorder="1"/>
    <xf numFmtId="0" fontId="2" fillId="0" borderId="19" xfId="0" applyFont="1" applyBorder="1"/>
    <xf numFmtId="0" fontId="0" fillId="0" borderId="20" xfId="0" applyBorder="1"/>
    <xf numFmtId="0" fontId="0" fillId="0" borderId="21" xfId="0" applyBorder="1"/>
    <xf numFmtId="0" fontId="0" fillId="3" borderId="11" xfId="0" applyFill="1" applyBorder="1"/>
    <xf numFmtId="0" fontId="0" fillId="3" borderId="46" xfId="0" applyFill="1" applyBorder="1"/>
    <xf numFmtId="0" fontId="52" fillId="0" borderId="1" xfId="0" applyFont="1" applyBorder="1" applyAlignment="1">
      <alignment horizontal="center"/>
    </xf>
    <xf numFmtId="0" fontId="2" fillId="0" borderId="31" xfId="0" applyFont="1" applyBorder="1" applyAlignment="1">
      <alignment horizontal="right"/>
    </xf>
    <xf numFmtId="14" fontId="2" fillId="4" borderId="31" xfId="0" applyNumberFormat="1" applyFont="1" applyFill="1" applyBorder="1"/>
    <xf numFmtId="0" fontId="0" fillId="4" borderId="31" xfId="0" applyFill="1" applyBorder="1"/>
    <xf numFmtId="0" fontId="0" fillId="0" borderId="30" xfId="0" applyBorder="1"/>
    <xf numFmtId="0" fontId="0" fillId="0" borderId="45" xfId="0" applyBorder="1"/>
    <xf numFmtId="0" fontId="0" fillId="3" borderId="49" xfId="0" applyFill="1" applyBorder="1"/>
    <xf numFmtId="0" fontId="52" fillId="0" borderId="19" xfId="0" applyFont="1" applyBorder="1"/>
    <xf numFmtId="0" fontId="23" fillId="0" borderId="13" xfId="0" applyFont="1" applyBorder="1" applyAlignment="1">
      <alignment horizontal="center"/>
    </xf>
    <xf numFmtId="0" fontId="151" fillId="3" borderId="12" xfId="0" applyFont="1" applyFill="1" applyBorder="1" applyAlignment="1">
      <alignment horizontal="center"/>
    </xf>
    <xf numFmtId="0" fontId="118" fillId="0" borderId="2" xfId="0" applyFont="1" applyBorder="1" applyAlignment="1">
      <alignment horizontal="center"/>
    </xf>
    <xf numFmtId="0" fontId="152" fillId="0" borderId="12" xfId="0" applyFont="1" applyBorder="1" applyAlignment="1">
      <alignment horizontal="center"/>
    </xf>
    <xf numFmtId="0" fontId="135" fillId="0" borderId="2" xfId="0" applyFont="1" applyBorder="1" applyAlignment="1">
      <alignment horizontal="center"/>
    </xf>
    <xf numFmtId="0" fontId="153" fillId="0" borderId="12" xfId="0" applyFont="1" applyBorder="1" applyAlignment="1">
      <alignment horizontal="center"/>
    </xf>
    <xf numFmtId="0" fontId="154" fillId="0" borderId="12" xfId="0" applyFont="1" applyBorder="1" applyAlignment="1">
      <alignment horizontal="center"/>
    </xf>
    <xf numFmtId="0" fontId="122" fillId="3" borderId="2" xfId="0" applyFont="1" applyFill="1" applyBorder="1" applyAlignment="1">
      <alignment horizontal="center"/>
    </xf>
    <xf numFmtId="0" fontId="40" fillId="0" borderId="12" xfId="0" applyFont="1" applyBorder="1" applyAlignment="1">
      <alignment horizontal="center"/>
    </xf>
    <xf numFmtId="0" fontId="23" fillId="0" borderId="2" xfId="0" applyFont="1" applyBorder="1" applyAlignment="1">
      <alignment horizontal="center"/>
    </xf>
    <xf numFmtId="0" fontId="23" fillId="0" borderId="12" xfId="0" applyFont="1" applyBorder="1" applyAlignment="1">
      <alignment horizontal="center"/>
    </xf>
    <xf numFmtId="0" fontId="0" fillId="0" borderId="54" xfId="0" applyBorder="1"/>
    <xf numFmtId="0" fontId="0" fillId="0" borderId="55" xfId="0" applyBorder="1"/>
    <xf numFmtId="0" fontId="0" fillId="3" borderId="56" xfId="0" applyFill="1" applyBorder="1"/>
    <xf numFmtId="20" fontId="0" fillId="0" borderId="57" xfId="0" applyNumberFormat="1" applyBorder="1"/>
    <xf numFmtId="0" fontId="0" fillId="3" borderId="34" xfId="0" applyFill="1" applyBorder="1"/>
    <xf numFmtId="0" fontId="1" fillId="16" borderId="13" xfId="0" applyFont="1" applyFill="1" applyBorder="1" applyAlignment="1">
      <alignment horizontal="center"/>
    </xf>
    <xf numFmtId="0" fontId="155" fillId="0" borderId="6" xfId="0" applyFont="1" applyBorder="1" applyAlignment="1">
      <alignment horizontal="center"/>
    </xf>
    <xf numFmtId="0" fontId="156" fillId="0" borderId="18" xfId="0" applyFont="1" applyBorder="1" applyAlignment="1">
      <alignment horizontal="center"/>
    </xf>
    <xf numFmtId="0" fontId="157" fillId="0" borderId="17" xfId="0" applyFont="1" applyBorder="1" applyAlignment="1">
      <alignment horizontal="center"/>
    </xf>
    <xf numFmtId="0" fontId="158" fillId="0" borderId="18" xfId="0" applyFont="1" applyBorder="1" applyAlignment="1">
      <alignment horizontal="center"/>
    </xf>
    <xf numFmtId="0" fontId="159" fillId="0" borderId="17" xfId="0" applyFont="1" applyBorder="1" applyAlignment="1">
      <alignment horizontal="center"/>
    </xf>
    <xf numFmtId="0" fontId="160" fillId="0" borderId="22" xfId="0" applyFont="1" applyBorder="1" applyAlignment="1">
      <alignment horizontal="center"/>
    </xf>
    <xf numFmtId="0" fontId="161" fillId="0" borderId="18" xfId="0" applyFont="1" applyBorder="1" applyAlignment="1">
      <alignment horizontal="center"/>
    </xf>
    <xf numFmtId="0" fontId="76" fillId="0" borderId="17" xfId="0" applyFont="1" applyBorder="1" applyAlignment="1">
      <alignment horizontal="center"/>
    </xf>
    <xf numFmtId="0" fontId="40" fillId="3" borderId="18" xfId="0" applyFont="1" applyFill="1" applyBorder="1" applyAlignment="1">
      <alignment horizontal="center"/>
    </xf>
    <xf numFmtId="0" fontId="162" fillId="0" borderId="17" xfId="0" applyFont="1" applyFill="1" applyBorder="1" applyAlignment="1">
      <alignment horizontal="center"/>
    </xf>
    <xf numFmtId="0" fontId="75" fillId="0" borderId="18" xfId="0" applyFont="1" applyFill="1" applyBorder="1" applyAlignment="1">
      <alignment horizontal="center"/>
    </xf>
    <xf numFmtId="0" fontId="163" fillId="0" borderId="17" xfId="0" applyFont="1" applyFill="1" applyBorder="1" applyAlignment="1">
      <alignment horizontal="center"/>
    </xf>
    <xf numFmtId="0" fontId="61" fillId="0" borderId="18" xfId="0" applyFont="1" applyFill="1" applyBorder="1" applyAlignment="1">
      <alignment horizontal="center"/>
    </xf>
    <xf numFmtId="0" fontId="91" fillId="0" borderId="5" xfId="0" applyFont="1" applyFill="1" applyBorder="1" applyAlignment="1">
      <alignment horizontal="center"/>
    </xf>
    <xf numFmtId="0" fontId="64" fillId="0" borderId="23" xfId="0" applyFont="1" applyBorder="1" applyAlignment="1">
      <alignment horizontal="center"/>
    </xf>
    <xf numFmtId="0" fontId="92" fillId="0" borderId="23" xfId="0" applyFont="1" applyBorder="1" applyAlignment="1">
      <alignment horizontal="center"/>
    </xf>
    <xf numFmtId="0" fontId="93" fillId="3" borderId="17" xfId="0" applyFont="1" applyFill="1" applyBorder="1" applyAlignment="1">
      <alignment horizontal="center"/>
    </xf>
    <xf numFmtId="0" fontId="94" fillId="22" borderId="23" xfId="0" applyFont="1" applyFill="1" applyBorder="1" applyAlignment="1">
      <alignment horizontal="center"/>
    </xf>
    <xf numFmtId="0" fontId="95" fillId="0" borderId="4" xfId="0" applyFont="1" applyBorder="1"/>
    <xf numFmtId="0" fontId="96" fillId="22" borderId="23" xfId="0" applyFont="1" applyFill="1" applyBorder="1" applyAlignment="1">
      <alignment horizontal="center"/>
    </xf>
    <xf numFmtId="0" fontId="2" fillId="16" borderId="18" xfId="0" applyFont="1" applyFill="1" applyBorder="1" applyAlignment="1">
      <alignment horizontal="center"/>
    </xf>
    <xf numFmtId="0" fontId="59" fillId="35" borderId="11" xfId="0" applyFont="1" applyFill="1" applyBorder="1" applyAlignment="1">
      <alignment horizontal="center"/>
    </xf>
    <xf numFmtId="0" fontId="146" fillId="35" borderId="22" xfId="0" applyFont="1" applyFill="1" applyBorder="1" applyAlignment="1">
      <alignment horizontal="center"/>
    </xf>
    <xf numFmtId="0" fontId="54" fillId="35" borderId="22" xfId="0" applyFont="1" applyFill="1" applyBorder="1" applyAlignment="1">
      <alignment horizontal="center"/>
    </xf>
    <xf numFmtId="0" fontId="55" fillId="35" borderId="22" xfId="0" applyFont="1" applyFill="1" applyBorder="1" applyAlignment="1">
      <alignment horizontal="center"/>
    </xf>
    <xf numFmtId="0" fontId="103" fillId="35" borderId="19" xfId="0" applyFont="1" applyFill="1" applyBorder="1" applyAlignment="1">
      <alignment horizontal="center"/>
    </xf>
    <xf numFmtId="0" fontId="58" fillId="35" borderId="1" xfId="0" applyFont="1" applyFill="1" applyBorder="1" applyAlignment="1">
      <alignment horizontal="center"/>
    </xf>
    <xf numFmtId="0" fontId="105" fillId="35" borderId="0" xfId="0" applyFont="1" applyFill="1" applyBorder="1" applyAlignment="1">
      <alignment horizontal="center"/>
    </xf>
    <xf numFmtId="0" fontId="105" fillId="35" borderId="19" xfId="0" applyFont="1" applyFill="1" applyBorder="1" applyAlignment="1">
      <alignment horizontal="center"/>
    </xf>
    <xf numFmtId="0" fontId="52" fillId="35" borderId="18" xfId="0" applyFont="1" applyFill="1" applyBorder="1" applyAlignment="1">
      <alignment horizontal="center"/>
    </xf>
    <xf numFmtId="0" fontId="56" fillId="35" borderId="11" xfId="0" applyFont="1" applyFill="1" applyBorder="1" applyAlignment="1">
      <alignment horizontal="center"/>
    </xf>
    <xf numFmtId="0" fontId="2" fillId="35" borderId="22" xfId="0" applyFont="1" applyFill="1" applyBorder="1" applyAlignment="1">
      <alignment horizontal="center"/>
    </xf>
    <xf numFmtId="0" fontId="53" fillId="35" borderId="22" xfId="0" applyFont="1" applyFill="1" applyBorder="1" applyAlignment="1">
      <alignment horizontal="center"/>
    </xf>
    <xf numFmtId="0" fontId="107" fillId="35" borderId="22" xfId="0" applyFont="1" applyFill="1" applyBorder="1" applyAlignment="1">
      <alignment horizontal="center"/>
    </xf>
    <xf numFmtId="0" fontId="108" fillId="16" borderId="22" xfId="0" applyFont="1" applyFill="1" applyBorder="1" applyAlignment="1">
      <alignment horizontal="center"/>
    </xf>
    <xf numFmtId="0" fontId="109" fillId="16" borderId="22" xfId="0" applyFont="1" applyFill="1" applyBorder="1" applyAlignment="1">
      <alignment horizontal="center"/>
    </xf>
    <xf numFmtId="0" fontId="110" fillId="16" borderId="22" xfId="0" applyFont="1" applyFill="1" applyBorder="1" applyAlignment="1">
      <alignment horizontal="center"/>
    </xf>
    <xf numFmtId="0" fontId="52" fillId="22" borderId="22" xfId="0" applyFont="1" applyFill="1" applyBorder="1" applyAlignment="1">
      <alignment horizontal="center"/>
    </xf>
    <xf numFmtId="0" fontId="111" fillId="16" borderId="4" xfId="0" applyFont="1" applyFill="1" applyBorder="1"/>
    <xf numFmtId="0" fontId="112" fillId="22" borderId="22" xfId="0" applyFont="1" applyFill="1" applyBorder="1"/>
    <xf numFmtId="0" fontId="7" fillId="16" borderId="6" xfId="0" applyFont="1" applyFill="1" applyBorder="1" applyAlignment="1">
      <alignment horizontal="center"/>
    </xf>
    <xf numFmtId="0" fontId="40" fillId="0" borderId="23" xfId="0" applyFont="1" applyBorder="1" applyAlignment="1">
      <alignment horizontal="center"/>
    </xf>
    <xf numFmtId="0" fontId="151" fillId="0" borderId="23" xfId="0" applyFont="1" applyBorder="1" applyAlignment="1">
      <alignment horizontal="center"/>
    </xf>
    <xf numFmtId="0" fontId="118" fillId="0" borderId="23" xfId="0" applyFont="1" applyBorder="1" applyAlignment="1">
      <alignment horizontal="center"/>
    </xf>
    <xf numFmtId="0" fontId="152" fillId="0" borderId="23" xfId="0" applyFont="1" applyBorder="1" applyAlignment="1">
      <alignment horizontal="center"/>
    </xf>
    <xf numFmtId="0" fontId="135" fillId="0" borderId="23" xfId="0" applyFont="1" applyBorder="1" applyAlignment="1">
      <alignment horizontal="center"/>
    </xf>
    <xf numFmtId="0" fontId="153" fillId="0" borderId="22" xfId="0" applyFont="1" applyBorder="1" applyAlignment="1">
      <alignment horizontal="center"/>
    </xf>
    <xf numFmtId="0" fontId="164" fillId="0" borderId="1" xfId="0" applyFont="1" applyBorder="1" applyAlignment="1">
      <alignment horizontal="center"/>
    </xf>
    <xf numFmtId="0" fontId="118" fillId="0" borderId="61" xfId="0" applyFont="1" applyBorder="1" applyAlignment="1">
      <alignment horizontal="center"/>
    </xf>
    <xf numFmtId="0" fontId="118" fillId="3" borderId="12" xfId="0" applyFont="1" applyFill="1" applyBorder="1" applyAlignment="1">
      <alignment horizontal="center"/>
    </xf>
    <xf numFmtId="0" fontId="152" fillId="0" borderId="5" xfId="0" applyFont="1" applyBorder="1" applyAlignment="1">
      <alignment horizontal="center"/>
    </xf>
    <xf numFmtId="0" fontId="23" fillId="0" borderId="23" xfId="0" applyFont="1" applyBorder="1" applyAlignment="1">
      <alignment horizontal="center"/>
    </xf>
    <xf numFmtId="0" fontId="153" fillId="0" borderId="23" xfId="0" applyFont="1" applyBorder="1" applyAlignment="1">
      <alignment horizontal="center"/>
    </xf>
    <xf numFmtId="0" fontId="123" fillId="0" borderId="23" xfId="0" applyFont="1" applyBorder="1" applyAlignment="1">
      <alignment horizontal="center"/>
    </xf>
    <xf numFmtId="0" fontId="124" fillId="0" borderId="23" xfId="0" applyFont="1" applyBorder="1" applyAlignment="1">
      <alignment horizontal="center"/>
    </xf>
    <xf numFmtId="0" fontId="125" fillId="0" borderId="23" xfId="0" applyFont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0" fontId="126" fillId="22" borderId="23" xfId="0" applyFont="1" applyFill="1" applyBorder="1" applyAlignment="1">
      <alignment horizontal="center"/>
    </xf>
    <xf numFmtId="0" fontId="127" fillId="0" borderId="4" xfId="0" applyFont="1" applyBorder="1" applyAlignment="1">
      <alignment horizontal="center"/>
    </xf>
    <xf numFmtId="0" fontId="128" fillId="22" borderId="23" xfId="0" applyFont="1" applyFill="1" applyBorder="1" applyAlignment="1">
      <alignment horizontal="center"/>
    </xf>
    <xf numFmtId="0" fontId="8" fillId="21" borderId="21" xfId="0" applyFont="1" applyFill="1" applyBorder="1" applyAlignment="1">
      <alignment horizontal="center"/>
    </xf>
    <xf numFmtId="0" fontId="136" fillId="21" borderId="22" xfId="0" applyFont="1" applyFill="1" applyBorder="1" applyAlignment="1">
      <alignment horizontal="center"/>
    </xf>
    <xf numFmtId="0" fontId="151" fillId="21" borderId="22" xfId="0" applyFont="1" applyFill="1" applyBorder="1" applyAlignment="1">
      <alignment horizontal="center"/>
    </xf>
    <xf numFmtId="0" fontId="87" fillId="21" borderId="22" xfId="0" applyFont="1" applyFill="1" applyBorder="1" applyAlignment="1">
      <alignment horizontal="center"/>
    </xf>
    <xf numFmtId="0" fontId="88" fillId="21" borderId="22" xfId="0" applyFont="1" applyFill="1" applyBorder="1" applyAlignment="1">
      <alignment horizontal="center"/>
    </xf>
    <xf numFmtId="0" fontId="114" fillId="21" borderId="19" xfId="0" applyFont="1" applyFill="1" applyBorder="1" applyAlignment="1">
      <alignment horizontal="center"/>
    </xf>
    <xf numFmtId="0" fontId="80" fillId="21" borderId="1" xfId="0" applyFont="1" applyFill="1" applyBorder="1" applyAlignment="1">
      <alignment horizontal="center"/>
    </xf>
    <xf numFmtId="0" fontId="117" fillId="21" borderId="0" xfId="0" applyFont="1" applyFill="1" applyBorder="1" applyAlignment="1">
      <alignment horizontal="center"/>
    </xf>
    <xf numFmtId="0" fontId="117" fillId="21" borderId="19" xfId="0" applyFont="1" applyFill="1" applyBorder="1" applyAlignment="1">
      <alignment horizontal="center"/>
    </xf>
    <xf numFmtId="0" fontId="118" fillId="21" borderId="23" xfId="0" applyFont="1" applyFill="1" applyBorder="1" applyAlignment="1">
      <alignment horizontal="center"/>
    </xf>
    <xf numFmtId="0" fontId="152" fillId="21" borderId="11" xfId="0" applyFont="1" applyFill="1" applyBorder="1" applyAlignment="1">
      <alignment horizontal="center"/>
    </xf>
    <xf numFmtId="0" fontId="23" fillId="21" borderId="22" xfId="0" applyFont="1" applyFill="1" applyBorder="1" applyAlignment="1">
      <alignment horizontal="center"/>
    </xf>
    <xf numFmtId="0" fontId="153" fillId="21" borderId="22" xfId="0" applyFont="1" applyFill="1" applyBorder="1" applyAlignment="1">
      <alignment horizontal="center"/>
    </xf>
    <xf numFmtId="0" fontId="135" fillId="21" borderId="22" xfId="0" applyFont="1" applyFill="1" applyBorder="1" applyAlignment="1">
      <alignment horizontal="center"/>
    </xf>
    <xf numFmtId="0" fontId="123" fillId="21" borderId="22" xfId="0" applyFont="1" applyFill="1" applyBorder="1" applyAlignment="1">
      <alignment horizontal="center"/>
    </xf>
    <xf numFmtId="0" fontId="124" fillId="21" borderId="22" xfId="0" applyFont="1" applyFill="1" applyBorder="1" applyAlignment="1">
      <alignment horizontal="center"/>
    </xf>
    <xf numFmtId="0" fontId="125" fillId="21" borderId="22" xfId="0" applyFont="1" applyFill="1" applyBorder="1" applyAlignment="1">
      <alignment horizontal="center"/>
    </xf>
    <xf numFmtId="0" fontId="7" fillId="21" borderId="1" xfId="0" applyFont="1" applyFill="1" applyBorder="1" applyAlignment="1">
      <alignment horizontal="center"/>
    </xf>
    <xf numFmtId="0" fontId="126" fillId="22" borderId="22" xfId="0" applyFont="1" applyFill="1" applyBorder="1" applyAlignment="1">
      <alignment horizontal="center"/>
    </xf>
    <xf numFmtId="0" fontId="127" fillId="21" borderId="4" xfId="0" applyFont="1" applyFill="1" applyBorder="1" applyAlignment="1">
      <alignment horizontal="center"/>
    </xf>
    <xf numFmtId="0" fontId="128" fillId="22" borderId="22" xfId="0" applyFont="1" applyFill="1" applyBorder="1" applyAlignment="1">
      <alignment horizontal="center"/>
    </xf>
    <xf numFmtId="0" fontId="7" fillId="16" borderId="1" xfId="0" applyFont="1" applyFill="1" applyBorder="1" applyAlignment="1">
      <alignment horizontal="center"/>
    </xf>
    <xf numFmtId="0" fontId="118" fillId="3" borderId="23" xfId="0" applyFont="1" applyFill="1" applyBorder="1" applyAlignment="1">
      <alignment horizontal="center"/>
    </xf>
    <xf numFmtId="0" fontId="7" fillId="21" borderId="21" xfId="0" applyFont="1" applyFill="1" applyBorder="1" applyAlignment="1">
      <alignment horizontal="center"/>
    </xf>
    <xf numFmtId="0" fontId="152" fillId="3" borderId="5" xfId="0" applyFont="1" applyFill="1" applyBorder="1" applyAlignment="1">
      <alignment horizontal="center"/>
    </xf>
    <xf numFmtId="0" fontId="40" fillId="3" borderId="23" xfId="0" applyFont="1" applyFill="1" applyBorder="1" applyAlignment="1">
      <alignment horizontal="center"/>
    </xf>
    <xf numFmtId="0" fontId="151" fillId="3" borderId="23" xfId="0" applyFont="1" applyFill="1" applyBorder="1" applyAlignment="1">
      <alignment horizontal="center"/>
    </xf>
    <xf numFmtId="0" fontId="152" fillId="3" borderId="23" xfId="0" applyFont="1" applyFill="1" applyBorder="1" applyAlignment="1">
      <alignment horizontal="center"/>
    </xf>
    <xf numFmtId="0" fontId="135" fillId="3" borderId="23" xfId="0" applyFont="1" applyFill="1" applyBorder="1" applyAlignment="1">
      <alignment horizontal="center"/>
    </xf>
    <xf numFmtId="0" fontId="153" fillId="3" borderId="22" xfId="0" applyFont="1" applyFill="1" applyBorder="1" applyAlignment="1">
      <alignment horizontal="center"/>
    </xf>
    <xf numFmtId="0" fontId="164" fillId="3" borderId="1" xfId="0" applyFont="1" applyFill="1" applyBorder="1" applyAlignment="1">
      <alignment horizontal="center"/>
    </xf>
    <xf numFmtId="0" fontId="118" fillId="3" borderId="61" xfId="0" applyFont="1" applyFill="1" applyBorder="1" applyAlignment="1">
      <alignment horizontal="center"/>
    </xf>
    <xf numFmtId="0" fontId="23" fillId="3" borderId="23" xfId="0" applyFont="1" applyFill="1" applyBorder="1" applyAlignment="1">
      <alignment horizontal="center"/>
    </xf>
    <xf numFmtId="0" fontId="153" fillId="3" borderId="23" xfId="0" applyFont="1" applyFill="1" applyBorder="1" applyAlignment="1">
      <alignment horizontal="center"/>
    </xf>
    <xf numFmtId="0" fontId="123" fillId="3" borderId="23" xfId="0" applyFont="1" applyFill="1" applyBorder="1" applyAlignment="1">
      <alignment horizontal="center"/>
    </xf>
    <xf numFmtId="0" fontId="137" fillId="21" borderId="0" xfId="0" applyFont="1" applyFill="1" applyBorder="1"/>
    <xf numFmtId="0" fontId="122" fillId="0" borderId="1" xfId="0" applyFont="1" applyBorder="1" applyAlignment="1">
      <alignment horizontal="center"/>
    </xf>
    <xf numFmtId="0" fontId="7" fillId="20" borderId="0" xfId="0" applyFont="1" applyFill="1" applyBorder="1" applyAlignment="1">
      <alignment horizontal="center"/>
    </xf>
    <xf numFmtId="0" fontId="40" fillId="20" borderId="22" xfId="0" applyFont="1" applyFill="1" applyBorder="1" applyAlignment="1">
      <alignment horizontal="center"/>
    </xf>
    <xf numFmtId="0" fontId="151" fillId="20" borderId="22" xfId="0" applyFont="1" applyFill="1" applyBorder="1" applyAlignment="1">
      <alignment horizontal="center"/>
    </xf>
    <xf numFmtId="0" fontId="118" fillId="20" borderId="22" xfId="0" applyFont="1" applyFill="1" applyBorder="1" applyAlignment="1">
      <alignment horizontal="center"/>
    </xf>
    <xf numFmtId="0" fontId="152" fillId="20" borderId="22" xfId="0" applyFont="1" applyFill="1" applyBorder="1" applyAlignment="1">
      <alignment horizontal="center"/>
    </xf>
    <xf numFmtId="0" fontId="135" fillId="20" borderId="19" xfId="0" applyFont="1" applyFill="1" applyBorder="1" applyAlignment="1">
      <alignment horizontal="center"/>
    </xf>
    <xf numFmtId="0" fontId="164" fillId="20" borderId="0" xfId="0" applyFont="1" applyFill="1" applyBorder="1" applyAlignment="1">
      <alignment horizontal="center"/>
    </xf>
    <xf numFmtId="0" fontId="118" fillId="20" borderId="19" xfId="0" applyFont="1" applyFill="1" applyBorder="1" applyAlignment="1">
      <alignment horizontal="center"/>
    </xf>
    <xf numFmtId="0" fontId="118" fillId="20" borderId="23" xfId="0" applyFont="1" applyFill="1" applyBorder="1" applyAlignment="1">
      <alignment horizontal="center"/>
    </xf>
    <xf numFmtId="0" fontId="152" fillId="20" borderId="11" xfId="0" applyFont="1" applyFill="1" applyBorder="1" applyAlignment="1">
      <alignment horizontal="center"/>
    </xf>
    <xf numFmtId="0" fontId="23" fillId="20" borderId="22" xfId="0" applyFont="1" applyFill="1" applyBorder="1" applyAlignment="1">
      <alignment horizontal="center"/>
    </xf>
    <xf numFmtId="0" fontId="153" fillId="20" borderId="22" xfId="0" applyFont="1" applyFill="1" applyBorder="1" applyAlignment="1">
      <alignment horizontal="center"/>
    </xf>
    <xf numFmtId="0" fontId="135" fillId="20" borderId="22" xfId="0" applyFont="1" applyFill="1" applyBorder="1" applyAlignment="1">
      <alignment horizontal="center"/>
    </xf>
    <xf numFmtId="0" fontId="123" fillId="0" borderId="22" xfId="0" applyFont="1" applyBorder="1" applyAlignment="1">
      <alignment horizontal="center"/>
    </xf>
    <xf numFmtId="0" fontId="124" fillId="0" borderId="22" xfId="0" applyFont="1" applyBorder="1" applyAlignment="1">
      <alignment horizontal="center"/>
    </xf>
    <xf numFmtId="0" fontId="125" fillId="0" borderId="22" xfId="0" applyFont="1" applyBorder="1" applyAlignment="1">
      <alignment horizontal="center"/>
    </xf>
    <xf numFmtId="0" fontId="7" fillId="3" borderId="19" xfId="0" applyFont="1" applyFill="1" applyBorder="1" applyAlignment="1">
      <alignment horizontal="center"/>
    </xf>
    <xf numFmtId="0" fontId="127" fillId="0" borderId="0" xfId="0" applyFont="1" applyBorder="1" applyAlignment="1">
      <alignment horizontal="center"/>
    </xf>
    <xf numFmtId="0" fontId="8" fillId="22" borderId="21" xfId="0" applyFont="1" applyFill="1" applyBorder="1" applyAlignment="1">
      <alignment horizontal="center"/>
    </xf>
    <xf numFmtId="0" fontId="8" fillId="22" borderId="23" xfId="0" applyFont="1" applyFill="1" applyBorder="1" applyAlignment="1">
      <alignment horizontal="center"/>
    </xf>
    <xf numFmtId="0" fontId="94" fillId="22" borderId="22" xfId="0" applyFont="1" applyFill="1" applyBorder="1" applyAlignment="1">
      <alignment horizontal="center"/>
    </xf>
    <xf numFmtId="0" fontId="112" fillId="22" borderId="29" xfId="0" applyFont="1" applyFill="1" applyBorder="1" applyAlignment="1">
      <alignment horizontal="center"/>
    </xf>
    <xf numFmtId="0" fontId="8" fillId="16" borderId="1" xfId="0" applyFont="1" applyFill="1" applyBorder="1" applyAlignment="1">
      <alignment horizontal="center"/>
    </xf>
    <xf numFmtId="0" fontId="8" fillId="16" borderId="2" xfId="0" applyFont="1" applyFill="1" applyBorder="1" applyAlignment="1">
      <alignment horizontal="center"/>
    </xf>
    <xf numFmtId="0" fontId="8" fillId="16" borderId="3" xfId="0" applyFont="1" applyFill="1" applyBorder="1" applyAlignment="1">
      <alignment horizontal="center"/>
    </xf>
    <xf numFmtId="0" fontId="59" fillId="0" borderId="4" xfId="0" applyFont="1" applyBorder="1" applyAlignment="1">
      <alignment horizontal="center"/>
    </xf>
    <xf numFmtId="0" fontId="96" fillId="22" borderId="34" xfId="0" applyFont="1" applyFill="1" applyBorder="1" applyAlignment="1">
      <alignment horizontal="center"/>
    </xf>
    <xf numFmtId="0" fontId="40" fillId="3" borderId="12" xfId="0" applyFont="1" applyFill="1" applyBorder="1" applyAlignment="1">
      <alignment horizontal="center"/>
    </xf>
    <xf numFmtId="0" fontId="91" fillId="0" borderId="23" xfId="0" applyFont="1" applyBorder="1" applyAlignment="1">
      <alignment horizontal="center"/>
    </xf>
    <xf numFmtId="0" fontId="93" fillId="0" borderId="1" xfId="0" applyFont="1" applyBorder="1" applyAlignment="1">
      <alignment horizontal="center"/>
    </xf>
    <xf numFmtId="0" fontId="95" fillId="0" borderId="17" xfId="0" applyFont="1" applyBorder="1"/>
    <xf numFmtId="0" fontId="2" fillId="0" borderId="1" xfId="0" applyFont="1" applyBorder="1" applyAlignment="1">
      <alignment horizontal="center"/>
    </xf>
    <xf numFmtId="0" fontId="160" fillId="0" borderId="18" xfId="0" applyFont="1" applyBorder="1" applyAlignment="1">
      <alignment horizontal="center"/>
    </xf>
    <xf numFmtId="0" fontId="52" fillId="0" borderId="4" xfId="0" applyFont="1" applyBorder="1" applyAlignment="1">
      <alignment horizontal="center"/>
    </xf>
    <xf numFmtId="0" fontId="2" fillId="22" borderId="18" xfId="0" applyFont="1" applyFill="1" applyBorder="1" applyAlignment="1">
      <alignment horizontal="center"/>
    </xf>
    <xf numFmtId="0" fontId="111" fillId="0" borderId="17" xfId="0" applyFont="1" applyBorder="1"/>
    <xf numFmtId="0" fontId="0" fillId="22" borderId="18" xfId="0" applyFill="1" applyBorder="1"/>
    <xf numFmtId="0" fontId="2" fillId="22" borderId="17" xfId="0" applyFont="1" applyFill="1" applyBorder="1" applyAlignment="1">
      <alignment horizontal="center"/>
    </xf>
    <xf numFmtId="0" fontId="59" fillId="22" borderId="17" xfId="0" applyFont="1" applyFill="1" applyBorder="1" applyAlignment="1">
      <alignment horizontal="center"/>
    </xf>
    <xf numFmtId="0" fontId="146" fillId="22" borderId="17" xfId="0" applyFont="1" applyFill="1" applyBorder="1" applyAlignment="1">
      <alignment horizontal="center"/>
    </xf>
    <xf numFmtId="0" fontId="54" fillId="22" borderId="17" xfId="0" applyFont="1" applyFill="1" applyBorder="1" applyAlignment="1">
      <alignment horizontal="center"/>
    </xf>
    <xf numFmtId="0" fontId="55" fillId="22" borderId="17" xfId="0" applyFont="1" applyFill="1" applyBorder="1" applyAlignment="1">
      <alignment horizontal="center"/>
    </xf>
    <xf numFmtId="0" fontId="103" fillId="22" borderId="17" xfId="0" applyFont="1" applyFill="1" applyBorder="1" applyAlignment="1">
      <alignment horizontal="center"/>
    </xf>
    <xf numFmtId="0" fontId="58" fillId="22" borderId="17" xfId="0" applyFont="1" applyFill="1" applyBorder="1" applyAlignment="1">
      <alignment horizontal="center"/>
    </xf>
    <xf numFmtId="0" fontId="105" fillId="22" borderId="17" xfId="0" applyFont="1" applyFill="1" applyBorder="1" applyAlignment="1">
      <alignment horizontal="center"/>
    </xf>
    <xf numFmtId="0" fontId="52" fillId="22" borderId="17" xfId="0" applyFont="1" applyFill="1" applyBorder="1" applyAlignment="1">
      <alignment horizontal="center"/>
    </xf>
    <xf numFmtId="0" fontId="56" fillId="22" borderId="17" xfId="0" applyFont="1" applyFill="1" applyBorder="1" applyAlignment="1">
      <alignment horizontal="center"/>
    </xf>
    <xf numFmtId="0" fontId="53" fillId="22" borderId="17" xfId="0" applyFont="1" applyFill="1" applyBorder="1" applyAlignment="1">
      <alignment horizontal="center"/>
    </xf>
    <xf numFmtId="0" fontId="107" fillId="22" borderId="17" xfId="0" applyFont="1" applyFill="1" applyBorder="1" applyAlignment="1">
      <alignment horizontal="center"/>
    </xf>
    <xf numFmtId="0" fontId="108" fillId="22" borderId="17" xfId="0" applyFont="1" applyFill="1" applyBorder="1" applyAlignment="1">
      <alignment horizontal="center"/>
    </xf>
    <xf numFmtId="0" fontId="0" fillId="22" borderId="17" xfId="0" applyFill="1" applyBorder="1"/>
    <xf numFmtId="0" fontId="0" fillId="22" borderId="34" xfId="0" applyFill="1" applyBorder="1"/>
    <xf numFmtId="43" fontId="22" fillId="0" borderId="0" xfId="1"/>
    <xf numFmtId="43" fontId="2" fillId="0" borderId="0" xfId="1" applyFont="1"/>
    <xf numFmtId="0" fontId="165" fillId="35" borderId="1" xfId="0" applyFont="1" applyFill="1" applyBorder="1"/>
    <xf numFmtId="0" fontId="168" fillId="35" borderId="4" xfId="0" applyFont="1" applyFill="1" applyBorder="1"/>
    <xf numFmtId="0" fontId="102" fillId="0" borderId="20" xfId="0" applyFont="1" applyBorder="1"/>
    <xf numFmtId="0" fontId="122" fillId="3" borderId="12" xfId="0" applyFont="1" applyFill="1" applyBorder="1" applyAlignment="1">
      <alignment horizontal="center"/>
    </xf>
    <xf numFmtId="0" fontId="165" fillId="35" borderId="2" xfId="0" applyFont="1" applyFill="1" applyBorder="1" applyAlignment="1">
      <alignment horizontal="center"/>
    </xf>
    <xf numFmtId="0" fontId="1" fillId="10" borderId="13" xfId="0" applyFont="1" applyFill="1" applyBorder="1" applyAlignment="1">
      <alignment horizontal="center"/>
    </xf>
    <xf numFmtId="0" fontId="76" fillId="0" borderId="18" xfId="0" applyFont="1" applyBorder="1" applyAlignment="1">
      <alignment horizontal="center"/>
    </xf>
    <xf numFmtId="0" fontId="165" fillId="35" borderId="17" xfId="0" applyFont="1" applyFill="1" applyBorder="1" applyAlignment="1">
      <alignment horizontal="center"/>
    </xf>
    <xf numFmtId="0" fontId="2" fillId="35" borderId="18" xfId="0" applyFont="1" applyFill="1" applyBorder="1" applyAlignment="1">
      <alignment horizontal="center"/>
    </xf>
    <xf numFmtId="0" fontId="7" fillId="10" borderId="6" xfId="0" applyFont="1" applyFill="1" applyBorder="1" applyAlignment="1">
      <alignment horizontal="center"/>
    </xf>
    <xf numFmtId="0" fontId="155" fillId="0" borderId="23" xfId="0" applyFont="1" applyBorder="1" applyAlignment="1">
      <alignment horizontal="center"/>
    </xf>
    <xf numFmtId="0" fontId="156" fillId="0" borderId="23" xfId="0" applyFont="1" applyBorder="1" applyAlignment="1">
      <alignment horizontal="center"/>
    </xf>
    <xf numFmtId="0" fontId="157" fillId="0" borderId="23" xfId="0" applyFont="1" applyBorder="1" applyAlignment="1">
      <alignment horizontal="center"/>
    </xf>
    <xf numFmtId="0" fontId="158" fillId="0" borderId="23" xfId="0" applyFont="1" applyBorder="1" applyAlignment="1">
      <alignment horizontal="center"/>
    </xf>
    <xf numFmtId="0" fontId="159" fillId="0" borderId="23" xfId="0" applyFont="1" applyBorder="1" applyAlignment="1">
      <alignment horizontal="center"/>
    </xf>
    <xf numFmtId="0" fontId="160" fillId="0" borderId="19" xfId="0" applyFont="1" applyBorder="1" applyAlignment="1">
      <alignment horizontal="center"/>
    </xf>
    <xf numFmtId="0" fontId="169" fillId="0" borderId="23" xfId="0" applyFont="1" applyBorder="1" applyAlignment="1">
      <alignment horizontal="center"/>
    </xf>
    <xf numFmtId="0" fontId="157" fillId="0" borderId="61" xfId="0" applyFont="1" applyBorder="1" applyAlignment="1">
      <alignment horizontal="center"/>
    </xf>
    <xf numFmtId="0" fontId="157" fillId="3" borderId="12" xfId="0" applyFont="1" applyFill="1" applyBorder="1" applyAlignment="1">
      <alignment horizontal="center"/>
    </xf>
    <xf numFmtId="0" fontId="158" fillId="0" borderId="5" xfId="0" applyFont="1" applyBorder="1" applyAlignment="1">
      <alignment horizontal="center"/>
    </xf>
    <xf numFmtId="0" fontId="170" fillId="0" borderId="23" xfId="0" applyFont="1" applyBorder="1" applyAlignment="1">
      <alignment horizontal="center"/>
    </xf>
    <xf numFmtId="0" fontId="166" fillId="35" borderId="23" xfId="0" applyFont="1" applyFill="1" applyBorder="1" applyAlignment="1">
      <alignment horizontal="center"/>
    </xf>
    <xf numFmtId="0" fontId="171" fillId="21" borderId="22" xfId="0" applyFont="1" applyFill="1" applyBorder="1" applyAlignment="1">
      <alignment horizontal="center"/>
    </xf>
    <xf numFmtId="0" fontId="156" fillId="21" borderId="22" xfId="0" applyFont="1" applyFill="1" applyBorder="1" applyAlignment="1">
      <alignment horizontal="center"/>
    </xf>
    <xf numFmtId="0" fontId="172" fillId="21" borderId="22" xfId="0" applyFont="1" applyFill="1" applyBorder="1" applyAlignment="1">
      <alignment horizontal="center"/>
    </xf>
    <xf numFmtId="0" fontId="173" fillId="21" borderId="22" xfId="0" applyFont="1" applyFill="1" applyBorder="1" applyAlignment="1">
      <alignment horizontal="center"/>
    </xf>
    <xf numFmtId="0" fontId="174" fillId="21" borderId="19" xfId="0" applyFont="1" applyFill="1" applyBorder="1" applyAlignment="1">
      <alignment horizontal="center"/>
    </xf>
    <xf numFmtId="0" fontId="143" fillId="21" borderId="1" xfId="0" applyFont="1" applyFill="1" applyBorder="1" applyAlignment="1">
      <alignment horizontal="center"/>
    </xf>
    <xf numFmtId="0" fontId="175" fillId="21" borderId="22" xfId="0" applyFont="1" applyFill="1" applyBorder="1" applyAlignment="1">
      <alignment horizontal="center"/>
    </xf>
    <xf numFmtId="0" fontId="175" fillId="21" borderId="19" xfId="0" applyFont="1" applyFill="1" applyBorder="1" applyAlignment="1">
      <alignment horizontal="center"/>
    </xf>
    <xf numFmtId="0" fontId="157" fillId="21" borderId="23" xfId="0" applyFont="1" applyFill="1" applyBorder="1" applyAlignment="1">
      <alignment horizontal="center"/>
    </xf>
    <xf numFmtId="0" fontId="158" fillId="21" borderId="11" xfId="0" applyFont="1" applyFill="1" applyBorder="1" applyAlignment="1">
      <alignment horizontal="center"/>
    </xf>
    <xf numFmtId="0" fontId="170" fillId="21" borderId="22" xfId="0" applyFont="1" applyFill="1" applyBorder="1" applyAlignment="1">
      <alignment horizontal="center"/>
    </xf>
    <xf numFmtId="0" fontId="160" fillId="21" borderId="22" xfId="0" applyFont="1" applyFill="1" applyBorder="1" applyAlignment="1">
      <alignment horizontal="center"/>
    </xf>
    <xf numFmtId="0" fontId="159" fillId="21" borderId="22" xfId="0" applyFont="1" applyFill="1" applyBorder="1" applyAlignment="1">
      <alignment horizontal="center"/>
    </xf>
    <xf numFmtId="0" fontId="7" fillId="10" borderId="1" xfId="0" applyFont="1" applyFill="1" applyBorder="1" applyAlignment="1">
      <alignment horizontal="center"/>
    </xf>
    <xf numFmtId="0" fontId="157" fillId="3" borderId="23" xfId="0" applyFont="1" applyFill="1" applyBorder="1" applyAlignment="1">
      <alignment horizontal="center"/>
    </xf>
    <xf numFmtId="0" fontId="158" fillId="3" borderId="5" xfId="0" applyFont="1" applyFill="1" applyBorder="1" applyAlignment="1">
      <alignment horizontal="center"/>
    </xf>
    <xf numFmtId="0" fontId="155" fillId="3" borderId="23" xfId="0" applyFont="1" applyFill="1" applyBorder="1" applyAlignment="1">
      <alignment horizontal="center"/>
    </xf>
    <xf numFmtId="0" fontId="156" fillId="3" borderId="23" xfId="0" applyFont="1" applyFill="1" applyBorder="1" applyAlignment="1">
      <alignment horizontal="center"/>
    </xf>
    <xf numFmtId="0" fontId="158" fillId="3" borderId="23" xfId="0" applyFont="1" applyFill="1" applyBorder="1" applyAlignment="1">
      <alignment horizontal="center"/>
    </xf>
    <xf numFmtId="0" fontId="159" fillId="3" borderId="23" xfId="0" applyFont="1" applyFill="1" applyBorder="1" applyAlignment="1">
      <alignment horizontal="center"/>
    </xf>
    <xf numFmtId="0" fontId="160" fillId="3" borderId="19" xfId="0" applyFont="1" applyFill="1" applyBorder="1" applyAlignment="1">
      <alignment horizontal="center"/>
    </xf>
    <xf numFmtId="0" fontId="169" fillId="3" borderId="23" xfId="0" applyFont="1" applyFill="1" applyBorder="1" applyAlignment="1">
      <alignment horizontal="center"/>
    </xf>
    <xf numFmtId="0" fontId="157" fillId="3" borderId="61" xfId="0" applyFont="1" applyFill="1" applyBorder="1" applyAlignment="1">
      <alignment horizontal="center"/>
    </xf>
    <xf numFmtId="0" fontId="170" fillId="3" borderId="23" xfId="0" applyFont="1" applyFill="1" applyBorder="1" applyAlignment="1">
      <alignment horizontal="center"/>
    </xf>
    <xf numFmtId="0" fontId="34" fillId="0" borderId="1" xfId="0" applyFont="1" applyBorder="1" applyAlignment="1">
      <alignment horizontal="center"/>
    </xf>
    <xf numFmtId="0" fontId="104" fillId="22" borderId="17" xfId="0" applyFont="1" applyFill="1" applyBorder="1" applyAlignment="1">
      <alignment horizontal="center"/>
    </xf>
    <xf numFmtId="49" fontId="23" fillId="16" borderId="13" xfId="5" applyNumberFormat="1" applyFont="1" applyFill="1" applyBorder="1"/>
    <xf numFmtId="0" fontId="22" fillId="16" borderId="2" xfId="5" applyFill="1" applyBorder="1"/>
    <xf numFmtId="0" fontId="23" fillId="16" borderId="2" xfId="5" applyFont="1" applyFill="1" applyBorder="1"/>
    <xf numFmtId="0" fontId="176" fillId="35" borderId="12" xfId="5" applyFont="1" applyFill="1" applyBorder="1"/>
    <xf numFmtId="0" fontId="75" fillId="35" borderId="1" xfId="5" applyFont="1" applyFill="1" applyBorder="1" applyAlignment="1">
      <alignment horizontal="center"/>
    </xf>
    <xf numFmtId="0" fontId="75" fillId="35" borderId="23" xfId="5" applyFont="1" applyFill="1" applyBorder="1" applyAlignment="1">
      <alignment horizontal="center"/>
    </xf>
    <xf numFmtId="0" fontId="80" fillId="38" borderId="12" xfId="5" applyFont="1" applyFill="1" applyBorder="1" applyAlignment="1">
      <alignment horizontal="center"/>
    </xf>
    <xf numFmtId="49" fontId="23" fillId="10" borderId="22" xfId="5" applyNumberFormat="1" applyFont="1" applyFill="1" applyBorder="1" applyAlignment="1">
      <alignment horizontal="center"/>
    </xf>
    <xf numFmtId="49" fontId="23" fillId="10" borderId="0" xfId="5" applyNumberFormat="1" applyFont="1" applyFill="1" applyBorder="1" applyAlignment="1">
      <alignment horizontal="center"/>
    </xf>
    <xf numFmtId="49" fontId="23" fillId="35" borderId="22" xfId="5" applyNumberFormat="1" applyFont="1" applyFill="1" applyBorder="1" applyAlignment="1">
      <alignment horizontal="center"/>
    </xf>
    <xf numFmtId="49" fontId="165" fillId="39" borderId="22" xfId="0" applyNumberFormat="1" applyFont="1" applyFill="1" applyBorder="1" applyAlignment="1">
      <alignment horizontal="center"/>
    </xf>
    <xf numFmtId="49" fontId="1" fillId="35" borderId="22" xfId="5" applyNumberFormat="1" applyFont="1" applyFill="1" applyBorder="1" applyAlignment="1">
      <alignment horizontal="center"/>
    </xf>
    <xf numFmtId="49" fontId="1" fillId="40" borderId="12" xfId="0" applyNumberFormat="1" applyFont="1" applyFill="1" applyBorder="1" applyAlignment="1">
      <alignment horizontal="center"/>
    </xf>
    <xf numFmtId="49" fontId="1" fillId="24" borderId="22" xfId="5" applyNumberFormat="1" applyFont="1" applyFill="1" applyBorder="1" applyAlignment="1">
      <alignment horizontal="center"/>
    </xf>
    <xf numFmtId="49" fontId="1" fillId="41" borderId="19" xfId="0" applyNumberFormat="1" applyFont="1" applyFill="1" applyBorder="1" applyAlignment="1">
      <alignment horizontal="center"/>
    </xf>
    <xf numFmtId="49" fontId="1" fillId="35" borderId="19" xfId="5" applyNumberFormat="1" applyFont="1" applyFill="1" applyBorder="1" applyAlignment="1">
      <alignment horizontal="center"/>
    </xf>
    <xf numFmtId="0" fontId="80" fillId="38" borderId="18" xfId="5" applyFont="1" applyFill="1" applyBorder="1" applyAlignment="1">
      <alignment horizontal="center"/>
    </xf>
    <xf numFmtId="49" fontId="23" fillId="10" borderId="18" xfId="5" applyNumberFormat="1" applyFont="1" applyFill="1" applyBorder="1" applyAlignment="1">
      <alignment horizontal="center"/>
    </xf>
    <xf numFmtId="49" fontId="23" fillId="10" borderId="17" xfId="5" applyNumberFormat="1" applyFont="1" applyFill="1" applyBorder="1" applyAlignment="1">
      <alignment horizontal="center"/>
    </xf>
    <xf numFmtId="49" fontId="86" fillId="10" borderId="18" xfId="5" applyNumberFormat="1" applyFont="1" applyFill="1" applyBorder="1" applyAlignment="1">
      <alignment horizontal="center"/>
    </xf>
    <xf numFmtId="49" fontId="86" fillId="35" borderId="18" xfId="5" applyNumberFormat="1" applyFont="1" applyFill="1" applyBorder="1" applyAlignment="1">
      <alignment horizontal="center"/>
    </xf>
    <xf numFmtId="49" fontId="165" fillId="39" borderId="18" xfId="0" applyNumberFormat="1" applyFont="1" applyFill="1" applyBorder="1" applyAlignment="1">
      <alignment horizontal="center"/>
    </xf>
    <xf numFmtId="49" fontId="50" fillId="35" borderId="18" xfId="5" applyNumberFormat="1" applyFont="1" applyFill="1" applyBorder="1" applyAlignment="1">
      <alignment horizontal="center"/>
    </xf>
    <xf numFmtId="49" fontId="1" fillId="40" borderId="22" xfId="0" applyNumberFormat="1" applyFont="1" applyFill="1" applyBorder="1" applyAlignment="1">
      <alignment horizontal="center"/>
    </xf>
    <xf numFmtId="49" fontId="50" fillId="24" borderId="18" xfId="5" applyNumberFormat="1" applyFont="1" applyFill="1" applyBorder="1" applyAlignment="1">
      <alignment horizontal="center"/>
    </xf>
    <xf numFmtId="49" fontId="1" fillId="41" borderId="6" xfId="0" applyNumberFormat="1" applyFont="1" applyFill="1" applyBorder="1" applyAlignment="1">
      <alignment horizontal="center"/>
    </xf>
    <xf numFmtId="49" fontId="1" fillId="35" borderId="6" xfId="5" applyNumberFormat="1" applyFont="1" applyFill="1" applyBorder="1" applyAlignment="1">
      <alignment horizontal="center"/>
    </xf>
    <xf numFmtId="0" fontId="80" fillId="36" borderId="12" xfId="5" applyFont="1" applyFill="1" applyBorder="1" applyAlignment="1">
      <alignment horizontal="center"/>
    </xf>
    <xf numFmtId="49" fontId="75" fillId="5" borderId="3" xfId="5" applyNumberFormat="1" applyFont="1" applyFill="1" applyBorder="1" applyAlignment="1">
      <alignment horizontal="center"/>
    </xf>
    <xf numFmtId="49" fontId="23" fillId="10" borderId="12" xfId="5" applyNumberFormat="1" applyFont="1" applyFill="1" applyBorder="1" applyAlignment="1">
      <alignment horizontal="center"/>
    </xf>
    <xf numFmtId="49" fontId="23" fillId="10" borderId="3" xfId="5" applyNumberFormat="1" applyFont="1" applyFill="1" applyBorder="1" applyAlignment="1">
      <alignment horizontal="center"/>
    </xf>
    <xf numFmtId="49" fontId="86" fillId="10" borderId="13" xfId="5" applyNumberFormat="1" applyFont="1" applyFill="1" applyBorder="1" applyAlignment="1">
      <alignment horizontal="center"/>
    </xf>
    <xf numFmtId="49" fontId="80" fillId="35" borderId="13" xfId="5" applyNumberFormat="1" applyFont="1" applyFill="1" applyBorder="1" applyAlignment="1">
      <alignment horizontal="center"/>
    </xf>
    <xf numFmtId="49" fontId="165" fillId="39" borderId="13" xfId="0" applyNumberFormat="1" applyFont="1" applyFill="1" applyBorder="1" applyAlignment="1">
      <alignment horizontal="center"/>
    </xf>
    <xf numFmtId="49" fontId="75" fillId="14" borderId="12" xfId="5" applyNumberFormat="1" applyFont="1" applyFill="1" applyBorder="1" applyAlignment="1">
      <alignment horizontal="center"/>
    </xf>
    <xf numFmtId="49" fontId="80" fillId="24" borderId="13" xfId="5" applyNumberFormat="1" applyFont="1" applyFill="1" applyBorder="1" applyAlignment="1">
      <alignment horizontal="center"/>
    </xf>
    <xf numFmtId="49" fontId="75" fillId="41" borderId="13" xfId="5" applyNumberFormat="1" applyFont="1" applyFill="1" applyBorder="1" applyAlignment="1">
      <alignment horizontal="center"/>
    </xf>
    <xf numFmtId="49" fontId="75" fillId="35" borderId="13" xfId="5" applyNumberFormat="1" applyFont="1" applyFill="1" applyBorder="1" applyAlignment="1">
      <alignment horizontal="center"/>
    </xf>
    <xf numFmtId="49" fontId="1" fillId="38" borderId="12" xfId="5" applyNumberFormat="1" applyFont="1" applyFill="1" applyBorder="1" applyAlignment="1">
      <alignment horizontal="center"/>
    </xf>
    <xf numFmtId="0" fontId="86" fillId="36" borderId="18" xfId="5" applyFont="1" applyFill="1" applyBorder="1" applyAlignment="1">
      <alignment horizontal="center"/>
    </xf>
    <xf numFmtId="49" fontId="75" fillId="5" borderId="10" xfId="5" applyNumberFormat="1" applyFont="1" applyFill="1" applyBorder="1" applyAlignment="1">
      <alignment horizontal="center"/>
    </xf>
    <xf numFmtId="49" fontId="23" fillId="10" borderId="10" xfId="5" applyNumberFormat="1" applyFont="1" applyFill="1" applyBorder="1" applyAlignment="1">
      <alignment horizontal="center"/>
    </xf>
    <xf numFmtId="49" fontId="86" fillId="10" borderId="6" xfId="5" applyNumberFormat="1" applyFont="1" applyFill="1" applyBorder="1" applyAlignment="1">
      <alignment horizontal="center"/>
    </xf>
    <xf numFmtId="49" fontId="80" fillId="35" borderId="6" xfId="5" applyNumberFormat="1" applyFont="1" applyFill="1" applyBorder="1" applyAlignment="1">
      <alignment horizontal="center"/>
    </xf>
    <xf numFmtId="49" fontId="165" fillId="39" borderId="6" xfId="0" applyNumberFormat="1" applyFont="1" applyFill="1" applyBorder="1" applyAlignment="1">
      <alignment horizontal="center"/>
    </xf>
    <xf numFmtId="49" fontId="118" fillId="14" borderId="18" xfId="5" applyNumberFormat="1" applyFont="1" applyFill="1" applyBorder="1" applyAlignment="1">
      <alignment horizontal="center"/>
    </xf>
    <xf numFmtId="49" fontId="1" fillId="40" borderId="18" xfId="0" applyNumberFormat="1" applyFont="1" applyFill="1" applyBorder="1" applyAlignment="1">
      <alignment horizontal="center"/>
    </xf>
    <xf numFmtId="49" fontId="80" fillId="24" borderId="6" xfId="5" applyNumberFormat="1" applyFont="1" applyFill="1" applyBorder="1" applyAlignment="1">
      <alignment horizontal="center"/>
    </xf>
    <xf numFmtId="49" fontId="75" fillId="41" borderId="6" xfId="5" applyNumberFormat="1" applyFont="1" applyFill="1" applyBorder="1" applyAlignment="1">
      <alignment horizontal="center"/>
    </xf>
    <xf numFmtId="49" fontId="75" fillId="35" borderId="6" xfId="5" applyNumberFormat="1" applyFont="1" applyFill="1" applyBorder="1" applyAlignment="1">
      <alignment horizontal="center"/>
    </xf>
    <xf numFmtId="0" fontId="1" fillId="38" borderId="18" xfId="5" applyFont="1" applyFill="1" applyBorder="1" applyAlignment="1">
      <alignment horizontal="center"/>
    </xf>
    <xf numFmtId="0" fontId="49" fillId="35" borderId="23" xfId="5" applyFont="1" applyFill="1" applyBorder="1" applyAlignment="1">
      <alignment horizontal="center"/>
    </xf>
    <xf numFmtId="0" fontId="179" fillId="35" borderId="1" xfId="5" applyFont="1" applyFill="1" applyBorder="1" applyAlignment="1">
      <alignment horizontal="center"/>
    </xf>
    <xf numFmtId="0" fontId="36" fillId="35" borderId="23" xfId="5" applyFont="1" applyFill="1" applyBorder="1" applyAlignment="1">
      <alignment horizontal="center"/>
    </xf>
    <xf numFmtId="0" fontId="31" fillId="35" borderId="23" xfId="5" applyFont="1" applyFill="1" applyBorder="1" applyAlignment="1">
      <alignment horizontal="center"/>
    </xf>
    <xf numFmtId="49" fontId="34" fillId="35" borderId="4" xfId="5" applyNumberFormat="1" applyFont="1" applyFill="1" applyBorder="1" applyAlignment="1">
      <alignment horizontal="center"/>
    </xf>
    <xf numFmtId="49" fontId="34" fillId="35" borderId="23" xfId="5" applyNumberFormat="1" applyFont="1" applyFill="1" applyBorder="1" applyAlignment="1">
      <alignment horizontal="center"/>
    </xf>
    <xf numFmtId="0" fontId="38" fillId="35" borderId="23" xfId="5" applyFont="1" applyFill="1" applyBorder="1" applyAlignment="1">
      <alignment horizontal="center"/>
    </xf>
    <xf numFmtId="0" fontId="35" fillId="35" borderId="4" xfId="5" applyFont="1" applyFill="1" applyBorder="1" applyAlignment="1">
      <alignment horizontal="center"/>
    </xf>
    <xf numFmtId="0" fontId="180" fillId="35" borderId="23" xfId="5" applyFont="1" applyFill="1" applyBorder="1" applyAlignment="1">
      <alignment horizontal="center"/>
    </xf>
    <xf numFmtId="0" fontId="181" fillId="35" borderId="4" xfId="5" applyFont="1" applyFill="1" applyBorder="1" applyAlignment="1">
      <alignment horizontal="center"/>
    </xf>
    <xf numFmtId="0" fontId="143" fillId="35" borderId="23" xfId="5" applyFont="1" applyFill="1" applyBorder="1" applyAlignment="1">
      <alignment horizontal="center"/>
    </xf>
    <xf numFmtId="0" fontId="59" fillId="35" borderId="11" xfId="5" applyFont="1" applyFill="1" applyBorder="1" applyAlignment="1">
      <alignment horizontal="center"/>
    </xf>
    <xf numFmtId="0" fontId="54" fillId="35" borderId="22" xfId="5" applyFont="1" applyFill="1" applyBorder="1" applyAlignment="1">
      <alignment horizontal="center"/>
    </xf>
    <xf numFmtId="0" fontId="55" fillId="35" borderId="22" xfId="5" applyFont="1" applyFill="1" applyBorder="1" applyAlignment="1">
      <alignment horizontal="center"/>
    </xf>
    <xf numFmtId="0" fontId="103" fillId="35" borderId="22" xfId="5" applyFont="1" applyFill="1" applyBorder="1" applyAlignment="1">
      <alignment horizontal="center"/>
    </xf>
    <xf numFmtId="0" fontId="58" fillId="35" borderId="22" xfId="5" applyFont="1" applyFill="1" applyBorder="1" applyAlignment="1">
      <alignment horizontal="center"/>
    </xf>
    <xf numFmtId="0" fontId="104" fillId="35" borderId="22" xfId="5" applyFont="1" applyFill="1" applyBorder="1" applyAlignment="1">
      <alignment horizontal="center"/>
    </xf>
    <xf numFmtId="0" fontId="105" fillId="35" borderId="19" xfId="5" applyFont="1" applyFill="1" applyBorder="1" applyAlignment="1">
      <alignment horizontal="center"/>
    </xf>
    <xf numFmtId="0" fontId="52" fillId="35" borderId="18" xfId="5" applyFont="1" applyFill="1" applyBorder="1" applyAlignment="1">
      <alignment horizontal="center"/>
    </xf>
    <xf numFmtId="0" fontId="23" fillId="0" borderId="12" xfId="5" applyFont="1" applyBorder="1" applyAlignment="1">
      <alignment horizontal="center"/>
    </xf>
    <xf numFmtId="0" fontId="122" fillId="35" borderId="12" xfId="5" applyFont="1" applyFill="1" applyBorder="1" applyAlignment="1">
      <alignment horizontal="center"/>
    </xf>
    <xf numFmtId="0" fontId="23" fillId="19" borderId="12" xfId="5" applyFont="1" applyFill="1" applyBorder="1" applyAlignment="1">
      <alignment horizontal="center"/>
    </xf>
    <xf numFmtId="0" fontId="23" fillId="35" borderId="12" xfId="5" applyFont="1" applyFill="1" applyBorder="1" applyAlignment="1">
      <alignment horizontal="center"/>
    </xf>
    <xf numFmtId="0" fontId="23" fillId="0" borderId="13" xfId="5" applyFont="1" applyBorder="1" applyAlignment="1">
      <alignment horizontal="center"/>
    </xf>
    <xf numFmtId="0" fontId="23" fillId="35" borderId="13" xfId="5" applyFont="1" applyFill="1" applyBorder="1" applyAlignment="1">
      <alignment horizontal="center"/>
    </xf>
    <xf numFmtId="0" fontId="23" fillId="4" borderId="12" xfId="5" applyFont="1" applyFill="1" applyBorder="1" applyAlignment="1">
      <alignment horizontal="center"/>
    </xf>
    <xf numFmtId="0" fontId="23" fillId="21" borderId="23" xfId="5" applyFont="1" applyFill="1" applyBorder="1" applyAlignment="1">
      <alignment horizontal="center"/>
    </xf>
    <xf numFmtId="0" fontId="122" fillId="35" borderId="23" xfId="5" applyFont="1" applyFill="1" applyBorder="1" applyAlignment="1">
      <alignment horizontal="center"/>
    </xf>
    <xf numFmtId="0" fontId="23" fillId="35" borderId="23" xfId="5" applyFont="1" applyFill="1" applyBorder="1" applyAlignment="1">
      <alignment horizontal="center"/>
    </xf>
    <xf numFmtId="0" fontId="23" fillId="21" borderId="1" xfId="5" applyFont="1" applyFill="1" applyBorder="1" applyAlignment="1">
      <alignment horizontal="center"/>
    </xf>
    <xf numFmtId="0" fontId="23" fillId="35" borderId="1" xfId="5" applyFont="1" applyFill="1" applyBorder="1" applyAlignment="1">
      <alignment horizontal="center"/>
    </xf>
    <xf numFmtId="0" fontId="23" fillId="19" borderId="23" xfId="5" applyFont="1" applyFill="1" applyBorder="1" applyAlignment="1">
      <alignment horizontal="center"/>
    </xf>
    <xf numFmtId="0" fontId="23" fillId="0" borderId="1" xfId="5" applyFont="1" applyBorder="1" applyAlignment="1">
      <alignment horizontal="center"/>
    </xf>
    <xf numFmtId="0" fontId="23" fillId="4" borderId="23" xfId="5" applyFont="1" applyFill="1" applyBorder="1" applyAlignment="1">
      <alignment horizontal="center"/>
    </xf>
    <xf numFmtId="0" fontId="122" fillId="35" borderId="22" xfId="5" applyFont="1" applyFill="1" applyBorder="1" applyAlignment="1">
      <alignment horizontal="center"/>
    </xf>
    <xf numFmtId="0" fontId="23" fillId="35" borderId="22" xfId="5" applyFont="1" applyFill="1" applyBorder="1" applyAlignment="1">
      <alignment horizontal="center"/>
    </xf>
    <xf numFmtId="0" fontId="23" fillId="21" borderId="19" xfId="5" applyFont="1" applyFill="1" applyBorder="1" applyAlignment="1">
      <alignment horizontal="center"/>
    </xf>
    <xf numFmtId="0" fontId="23" fillId="35" borderId="19" xfId="5" applyFont="1" applyFill="1" applyBorder="1" applyAlignment="1">
      <alignment horizontal="center"/>
    </xf>
    <xf numFmtId="0" fontId="23" fillId="3" borderId="1" xfId="5" applyFont="1" applyFill="1" applyBorder="1" applyAlignment="1">
      <alignment horizontal="center"/>
    </xf>
    <xf numFmtId="0" fontId="8" fillId="35" borderId="22" xfId="5" applyFont="1" applyFill="1" applyBorder="1" applyAlignment="1">
      <alignment horizontal="center"/>
    </xf>
    <xf numFmtId="0" fontId="8" fillId="35" borderId="19" xfId="5" applyFont="1" applyFill="1" applyBorder="1" applyAlignment="1">
      <alignment horizontal="center"/>
    </xf>
    <xf numFmtId="0" fontId="8" fillId="22" borderId="23" xfId="5" applyFont="1" applyFill="1" applyBorder="1" applyAlignment="1">
      <alignment horizontal="center"/>
    </xf>
    <xf numFmtId="49" fontId="23" fillId="35" borderId="18" xfId="5" applyNumberFormat="1" applyFont="1" applyFill="1" applyBorder="1" applyAlignment="1">
      <alignment horizontal="center"/>
    </xf>
    <xf numFmtId="49" fontId="75" fillId="5" borderId="12" xfId="5" applyNumberFormat="1" applyFont="1" applyFill="1" applyBorder="1" applyAlignment="1">
      <alignment horizontal="center"/>
    </xf>
    <xf numFmtId="49" fontId="23" fillId="10" borderId="13" xfId="5" applyNumberFormat="1" applyFont="1" applyFill="1" applyBorder="1" applyAlignment="1">
      <alignment horizontal="center"/>
    </xf>
    <xf numFmtId="49" fontId="23" fillId="35" borderId="13" xfId="5" applyNumberFormat="1" applyFont="1" applyFill="1" applyBorder="1" applyAlignment="1">
      <alignment horizontal="center"/>
    </xf>
    <xf numFmtId="0" fontId="80" fillId="36" borderId="18" xfId="5" applyFont="1" applyFill="1" applyBorder="1" applyAlignment="1">
      <alignment horizontal="center"/>
    </xf>
    <xf numFmtId="49" fontId="75" fillId="5" borderId="18" xfId="5" applyNumberFormat="1" applyFont="1" applyFill="1" applyBorder="1" applyAlignment="1">
      <alignment horizontal="center"/>
    </xf>
    <xf numFmtId="49" fontId="23" fillId="10" borderId="6" xfId="5" applyNumberFormat="1" applyFont="1" applyFill="1" applyBorder="1" applyAlignment="1">
      <alignment horizontal="center"/>
    </xf>
    <xf numFmtId="49" fontId="23" fillId="35" borderId="6" xfId="5" applyNumberFormat="1" applyFont="1" applyFill="1" applyBorder="1" applyAlignment="1">
      <alignment horizontal="center"/>
    </xf>
    <xf numFmtId="0" fontId="54" fillId="22" borderId="17" xfId="5" applyFont="1" applyFill="1" applyBorder="1" applyAlignment="1">
      <alignment horizontal="center"/>
    </xf>
    <xf numFmtId="0" fontId="56" fillId="22" borderId="18" xfId="5" applyFont="1" applyFill="1" applyBorder="1" applyAlignment="1">
      <alignment horizontal="center"/>
    </xf>
    <xf numFmtId="49" fontId="23" fillId="35" borderId="23" xfId="5" applyNumberFormat="1" applyFont="1" applyFill="1" applyBorder="1"/>
    <xf numFmtId="0" fontId="170" fillId="16" borderId="2" xfId="5" applyFont="1" applyFill="1" applyBorder="1"/>
    <xf numFmtId="49" fontId="23" fillId="16" borderId="1" xfId="5" applyNumberFormat="1" applyFont="1" applyFill="1" applyBorder="1"/>
    <xf numFmtId="0" fontId="170" fillId="16" borderId="4" xfId="5" applyFont="1" applyFill="1" applyBorder="1"/>
    <xf numFmtId="0" fontId="170" fillId="16" borderId="0" xfId="5" applyFont="1" applyFill="1" applyBorder="1"/>
    <xf numFmtId="0" fontId="22" fillId="16" borderId="0" xfId="5" applyFill="1" applyBorder="1"/>
    <xf numFmtId="0" fontId="22" fillId="4" borderId="13" xfId="5" applyFill="1" applyBorder="1"/>
    <xf numFmtId="0" fontId="22" fillId="5" borderId="1" xfId="5" applyFill="1" applyBorder="1"/>
    <xf numFmtId="0" fontId="170" fillId="5" borderId="4" xfId="5" applyFont="1" applyFill="1" applyBorder="1"/>
    <xf numFmtId="0" fontId="22" fillId="5" borderId="4" xfId="5" applyFill="1" applyBorder="1"/>
    <xf numFmtId="0" fontId="22" fillId="5" borderId="5" xfId="5" applyFill="1" applyBorder="1"/>
    <xf numFmtId="0" fontId="176" fillId="35" borderId="13" xfId="5" applyFont="1" applyFill="1" applyBorder="1"/>
    <xf numFmtId="0" fontId="75" fillId="35" borderId="13" xfId="5" applyFont="1" applyFill="1" applyBorder="1" applyAlignment="1">
      <alignment horizontal="center"/>
    </xf>
    <xf numFmtId="0" fontId="75" fillId="35" borderId="0" xfId="5" applyFont="1" applyFill="1" applyBorder="1" applyAlignment="1">
      <alignment horizontal="center"/>
    </xf>
    <xf numFmtId="0" fontId="22" fillId="4" borderId="19" xfId="5" applyFill="1" applyBorder="1"/>
    <xf numFmtId="0" fontId="22" fillId="35" borderId="19" xfId="5" applyFill="1" applyBorder="1"/>
    <xf numFmtId="0" fontId="22" fillId="35" borderId="58" xfId="5" applyFill="1" applyBorder="1"/>
    <xf numFmtId="0" fontId="22" fillId="35" borderId="20" xfId="5" applyFill="1" applyBorder="1"/>
    <xf numFmtId="0" fontId="22" fillId="35" borderId="21" xfId="5" applyFill="1" applyBorder="1"/>
    <xf numFmtId="0" fontId="22" fillId="35" borderId="59" xfId="5" applyFill="1" applyBorder="1"/>
    <xf numFmtId="0" fontId="80" fillId="35" borderId="2" xfId="5" applyFont="1" applyFill="1" applyBorder="1" applyAlignment="1">
      <alignment horizontal="center"/>
    </xf>
    <xf numFmtId="0" fontId="165" fillId="35" borderId="11" xfId="0" applyFont="1" applyFill="1" applyBorder="1" applyAlignment="1">
      <alignment horizontal="center"/>
    </xf>
    <xf numFmtId="49" fontId="165" fillId="35" borderId="2" xfId="5" applyNumberFormat="1" applyFont="1" applyFill="1" applyBorder="1" applyAlignment="1">
      <alignment horizontal="center"/>
    </xf>
    <xf numFmtId="0" fontId="182" fillId="35" borderId="2" xfId="0" applyFont="1" applyFill="1" applyBorder="1" applyAlignment="1">
      <alignment horizontal="center"/>
    </xf>
    <xf numFmtId="0" fontId="49" fillId="35" borderId="12" xfId="0" applyFont="1" applyFill="1" applyBorder="1" applyAlignment="1">
      <alignment horizontal="center"/>
    </xf>
    <xf numFmtId="0" fontId="183" fillId="35" borderId="0" xfId="0" applyFont="1" applyFill="1" applyBorder="1" applyAlignment="1">
      <alignment horizontal="center"/>
    </xf>
    <xf numFmtId="49" fontId="1" fillId="35" borderId="0" xfId="5" applyNumberFormat="1" applyFont="1" applyFill="1" applyBorder="1" applyAlignment="1">
      <alignment horizontal="center"/>
    </xf>
    <xf numFmtId="0" fontId="165" fillId="42" borderId="13" xfId="0" applyFont="1" applyFill="1" applyBorder="1" applyAlignment="1">
      <alignment horizontal="center"/>
    </xf>
    <xf numFmtId="0" fontId="185" fillId="35" borderId="2" xfId="0" applyFont="1" applyFill="1" applyBorder="1" applyAlignment="1">
      <alignment horizontal="center"/>
    </xf>
    <xf numFmtId="0" fontId="1" fillId="12" borderId="12" xfId="5" applyFont="1" applyFill="1" applyBorder="1" applyAlignment="1">
      <alignment horizontal="center"/>
    </xf>
    <xf numFmtId="0" fontId="80" fillId="35" borderId="0" xfId="5" applyFont="1" applyFill="1" applyBorder="1" applyAlignment="1">
      <alignment horizontal="center"/>
    </xf>
    <xf numFmtId="0" fontId="165" fillId="35" borderId="10" xfId="0" applyFont="1" applyFill="1" applyBorder="1" applyAlignment="1">
      <alignment horizontal="center"/>
    </xf>
    <xf numFmtId="0" fontId="168" fillId="35" borderId="17" xfId="0" applyFont="1" applyFill="1" applyBorder="1" applyAlignment="1">
      <alignment horizontal="center"/>
    </xf>
    <xf numFmtId="49" fontId="165" fillId="35" borderId="17" xfId="5" applyNumberFormat="1" applyFont="1" applyFill="1" applyBorder="1" applyAlignment="1">
      <alignment horizontal="center"/>
    </xf>
    <xf numFmtId="0" fontId="182" fillId="35" borderId="17" xfId="0" applyFont="1" applyFill="1" applyBorder="1" applyAlignment="1">
      <alignment horizontal="center"/>
    </xf>
    <xf numFmtId="0" fontId="49" fillId="35" borderId="18" xfId="0" applyFont="1" applyFill="1" applyBorder="1" applyAlignment="1">
      <alignment horizontal="center"/>
    </xf>
    <xf numFmtId="0" fontId="183" fillId="35" borderId="17" xfId="0" applyFont="1" applyFill="1" applyBorder="1" applyAlignment="1">
      <alignment horizontal="center"/>
    </xf>
    <xf numFmtId="49" fontId="1" fillId="35" borderId="17" xfId="5" applyNumberFormat="1" applyFont="1" applyFill="1" applyBorder="1" applyAlignment="1">
      <alignment horizontal="center"/>
    </xf>
    <xf numFmtId="0" fontId="165" fillId="42" borderId="6" xfId="0" applyFont="1" applyFill="1" applyBorder="1" applyAlignment="1">
      <alignment horizontal="center"/>
    </xf>
    <xf numFmtId="0" fontId="185" fillId="35" borderId="0" xfId="0" applyFont="1" applyFill="1" applyBorder="1" applyAlignment="1">
      <alignment horizontal="center"/>
    </xf>
    <xf numFmtId="0" fontId="1" fillId="12" borderId="22" xfId="5" applyFont="1" applyFill="1" applyBorder="1" applyAlignment="1">
      <alignment horizontal="center"/>
    </xf>
    <xf numFmtId="0" fontId="80" fillId="35" borderId="11" xfId="5" applyFont="1" applyFill="1" applyBorder="1" applyAlignment="1">
      <alignment horizontal="center"/>
    </xf>
    <xf numFmtId="49" fontId="1" fillId="10" borderId="12" xfId="5" applyNumberFormat="1" applyFont="1" applyFill="1" applyBorder="1" applyAlignment="1">
      <alignment horizontal="center"/>
    </xf>
    <xf numFmtId="49" fontId="1" fillId="10" borderId="3" xfId="5" applyNumberFormat="1" applyFont="1" applyFill="1" applyBorder="1" applyAlignment="1">
      <alignment horizontal="center"/>
    </xf>
    <xf numFmtId="49" fontId="2" fillId="10" borderId="3" xfId="5" applyNumberFormat="1" applyFont="1" applyFill="1" applyBorder="1" applyAlignment="1">
      <alignment horizontal="center"/>
    </xf>
    <xf numFmtId="49" fontId="183" fillId="35" borderId="3" xfId="5" applyNumberFormat="1" applyFont="1" applyFill="1" applyBorder="1" applyAlignment="1">
      <alignment horizontal="center"/>
    </xf>
    <xf numFmtId="49" fontId="49" fillId="39" borderId="12" xfId="5" applyNumberFormat="1" applyFont="1" applyFill="1" applyBorder="1" applyAlignment="1">
      <alignment horizontal="center"/>
    </xf>
    <xf numFmtId="49" fontId="183" fillId="39" borderId="13" xfId="0" applyNumberFormat="1" applyFont="1" applyFill="1" applyBorder="1" applyAlignment="1">
      <alignment horizontal="center"/>
    </xf>
    <xf numFmtId="49" fontId="165" fillId="35" borderId="13" xfId="0" applyNumberFormat="1" applyFont="1" applyFill="1" applyBorder="1" applyAlignment="1">
      <alignment horizontal="center"/>
    </xf>
    <xf numFmtId="49" fontId="80" fillId="14" borderId="22" xfId="5" applyNumberFormat="1" applyFont="1" applyFill="1" applyBorder="1" applyAlignment="1">
      <alignment horizontal="center"/>
    </xf>
    <xf numFmtId="49" fontId="165" fillId="35" borderId="22" xfId="5" applyNumberFormat="1" applyFont="1" applyFill="1" applyBorder="1" applyAlignment="1">
      <alignment horizontal="center"/>
    </xf>
    <xf numFmtId="49" fontId="80" fillId="40" borderId="22" xfId="0" applyNumberFormat="1" applyFont="1" applyFill="1" applyBorder="1" applyAlignment="1">
      <alignment horizontal="center"/>
    </xf>
    <xf numFmtId="49" fontId="80" fillId="40" borderId="19" xfId="0" applyNumberFormat="1" applyFont="1" applyFill="1" applyBorder="1" applyAlignment="1">
      <alignment horizontal="center"/>
    </xf>
    <xf numFmtId="49" fontId="182" fillId="35" borderId="19" xfId="0" applyNumberFormat="1" applyFont="1" applyFill="1" applyBorder="1" applyAlignment="1">
      <alignment horizontal="center"/>
    </xf>
    <xf numFmtId="49" fontId="183" fillId="35" borderId="19" xfId="5" applyNumberFormat="1" applyFont="1" applyFill="1" applyBorder="1" applyAlignment="1">
      <alignment horizontal="center"/>
    </xf>
    <xf numFmtId="49" fontId="80" fillId="41" borderId="19" xfId="5" applyNumberFormat="1" applyFont="1" applyFill="1" applyBorder="1" applyAlignment="1">
      <alignment horizontal="center"/>
    </xf>
    <xf numFmtId="49" fontId="80" fillId="38" borderId="19" xfId="5" applyNumberFormat="1" applyFont="1" applyFill="1" applyBorder="1" applyAlignment="1">
      <alignment horizontal="center"/>
    </xf>
    <xf numFmtId="49" fontId="80" fillId="38" borderId="22" xfId="5" applyNumberFormat="1" applyFont="1" applyFill="1" applyBorder="1" applyAlignment="1">
      <alignment horizontal="center"/>
    </xf>
    <xf numFmtId="49" fontId="165" fillId="42" borderId="19" xfId="5" applyNumberFormat="1" applyFont="1" applyFill="1" applyBorder="1" applyAlignment="1">
      <alignment horizontal="center"/>
    </xf>
    <xf numFmtId="49" fontId="80" fillId="43" borderId="19" xfId="5" applyNumberFormat="1" applyFont="1" applyFill="1" applyBorder="1" applyAlignment="1">
      <alignment horizontal="center"/>
    </xf>
    <xf numFmtId="49" fontId="80" fillId="43" borderId="22" xfId="5" applyNumberFormat="1" applyFont="1" applyFill="1" applyBorder="1" applyAlignment="1">
      <alignment horizontal="center"/>
    </xf>
    <xf numFmtId="49" fontId="80" fillId="35" borderId="19" xfId="5" applyNumberFormat="1" applyFont="1" applyFill="1" applyBorder="1" applyAlignment="1">
      <alignment horizontal="center"/>
    </xf>
    <xf numFmtId="0" fontId="80" fillId="36" borderId="22" xfId="5" applyFont="1" applyFill="1" applyBorder="1" applyAlignment="1">
      <alignment horizontal="center"/>
    </xf>
    <xf numFmtId="49" fontId="75" fillId="10" borderId="22" xfId="5" applyNumberFormat="1" applyFont="1" applyFill="1" applyBorder="1" applyAlignment="1">
      <alignment horizontal="center"/>
    </xf>
    <xf numFmtId="49" fontId="1" fillId="10" borderId="11" xfId="5" applyNumberFormat="1" applyFont="1" applyFill="1" applyBorder="1" applyAlignment="1">
      <alignment horizontal="center"/>
    </xf>
    <xf numFmtId="49" fontId="183" fillId="35" borderId="11" xfId="5" applyNumberFormat="1" applyFont="1" applyFill="1" applyBorder="1" applyAlignment="1">
      <alignment horizontal="center"/>
    </xf>
    <xf numFmtId="49" fontId="183" fillId="39" borderId="22" xfId="5" applyNumberFormat="1" applyFont="1" applyFill="1" applyBorder="1" applyAlignment="1">
      <alignment horizontal="center"/>
    </xf>
    <xf numFmtId="49" fontId="183" fillId="39" borderId="19" xfId="0" applyNumberFormat="1" applyFont="1" applyFill="1" applyBorder="1" applyAlignment="1">
      <alignment horizontal="center"/>
    </xf>
    <xf numFmtId="49" fontId="165" fillId="35" borderId="19" xfId="0" applyNumberFormat="1" applyFont="1" applyFill="1" applyBorder="1" applyAlignment="1">
      <alignment horizontal="center"/>
    </xf>
    <xf numFmtId="49" fontId="75" fillId="5" borderId="11" xfId="5" applyNumberFormat="1" applyFont="1" applyFill="1" applyBorder="1" applyAlignment="1">
      <alignment horizontal="center"/>
    </xf>
    <xf numFmtId="49" fontId="183" fillId="35" borderId="22" xfId="5" applyNumberFormat="1" applyFont="1" applyFill="1" applyBorder="1" applyAlignment="1">
      <alignment horizontal="center"/>
    </xf>
    <xf numFmtId="49" fontId="80" fillId="24" borderId="19" xfId="5" applyNumberFormat="1" applyFont="1" applyFill="1" applyBorder="1" applyAlignment="1">
      <alignment horizontal="center"/>
    </xf>
    <xf numFmtId="0" fontId="86" fillId="35" borderId="10" xfId="5" applyFont="1" applyFill="1" applyBorder="1" applyAlignment="1">
      <alignment horizontal="center"/>
    </xf>
    <xf numFmtId="49" fontId="75" fillId="10" borderId="18" xfId="5" applyNumberFormat="1" applyFont="1" applyFill="1" applyBorder="1" applyAlignment="1">
      <alignment horizontal="center"/>
    </xf>
    <xf numFmtId="49" fontId="1" fillId="10" borderId="10" xfId="5" applyNumberFormat="1" applyFont="1" applyFill="1" applyBorder="1" applyAlignment="1">
      <alignment horizontal="center"/>
    </xf>
    <xf numFmtId="49" fontId="183" fillId="35" borderId="10" xfId="5" applyNumberFormat="1" applyFont="1" applyFill="1" applyBorder="1" applyAlignment="1">
      <alignment horizontal="center"/>
    </xf>
    <xf numFmtId="49" fontId="183" fillId="39" borderId="18" xfId="5" applyNumberFormat="1" applyFont="1" applyFill="1" applyBorder="1" applyAlignment="1">
      <alignment horizontal="center"/>
    </xf>
    <xf numFmtId="49" fontId="183" fillId="39" borderId="6" xfId="0" applyNumberFormat="1" applyFont="1" applyFill="1" applyBorder="1" applyAlignment="1">
      <alignment horizontal="center"/>
    </xf>
    <xf numFmtId="49" fontId="49" fillId="35" borderId="6" xfId="0" applyNumberFormat="1" applyFont="1" applyFill="1" applyBorder="1" applyAlignment="1">
      <alignment horizontal="center"/>
    </xf>
    <xf numFmtId="49" fontId="2" fillId="5" borderId="10" xfId="5" applyNumberFormat="1" applyFont="1" applyFill="1" applyBorder="1" applyAlignment="1">
      <alignment horizontal="center"/>
    </xf>
    <xf numFmtId="49" fontId="80" fillId="14" borderId="18" xfId="5" applyNumberFormat="1" applyFont="1" applyFill="1" applyBorder="1" applyAlignment="1">
      <alignment horizontal="center"/>
    </xf>
    <xf numFmtId="49" fontId="183" fillId="35" borderId="18" xfId="5" applyNumberFormat="1" applyFont="1" applyFill="1" applyBorder="1" applyAlignment="1">
      <alignment horizontal="center"/>
    </xf>
    <xf numFmtId="49" fontId="80" fillId="40" borderId="18" xfId="0" applyNumberFormat="1" applyFont="1" applyFill="1" applyBorder="1" applyAlignment="1">
      <alignment horizontal="center"/>
    </xf>
    <xf numFmtId="49" fontId="80" fillId="40" borderId="6" xfId="0" applyNumberFormat="1" applyFont="1" applyFill="1" applyBorder="1" applyAlignment="1">
      <alignment horizontal="center"/>
    </xf>
    <xf numFmtId="49" fontId="80" fillId="41" borderId="6" xfId="5" applyNumberFormat="1" applyFont="1" applyFill="1" applyBorder="1" applyAlignment="1">
      <alignment horizontal="center"/>
    </xf>
    <xf numFmtId="0" fontId="80" fillId="38" borderId="6" xfId="5" applyFont="1" applyFill="1" applyBorder="1" applyAlignment="1">
      <alignment horizontal="center"/>
    </xf>
    <xf numFmtId="0" fontId="80" fillId="38" borderId="22" xfId="5" applyFont="1" applyFill="1" applyBorder="1" applyAlignment="1">
      <alignment horizontal="center"/>
    </xf>
    <xf numFmtId="0" fontId="165" fillId="42" borderId="19" xfId="5" applyFont="1" applyFill="1" applyBorder="1" applyAlignment="1">
      <alignment horizontal="center"/>
    </xf>
    <xf numFmtId="0" fontId="80" fillId="43" borderId="6" xfId="5" applyFont="1" applyFill="1" applyBorder="1" applyAlignment="1">
      <alignment horizontal="center"/>
    </xf>
    <xf numFmtId="0" fontId="80" fillId="43" borderId="22" xfId="5" applyFont="1" applyFill="1" applyBorder="1" applyAlignment="1">
      <alignment horizontal="center"/>
    </xf>
    <xf numFmtId="0" fontId="80" fillId="43" borderId="19" xfId="5" applyFont="1" applyFill="1" applyBorder="1" applyAlignment="1">
      <alignment horizontal="center"/>
    </xf>
    <xf numFmtId="0" fontId="80" fillId="35" borderId="19" xfId="5" applyFont="1" applyFill="1" applyBorder="1" applyAlignment="1">
      <alignment horizontal="center"/>
    </xf>
    <xf numFmtId="0" fontId="1" fillId="12" borderId="18" xfId="5" applyFont="1" applyFill="1" applyBorder="1" applyAlignment="1">
      <alignment horizontal="center"/>
    </xf>
    <xf numFmtId="0" fontId="49" fillId="35" borderId="17" xfId="5" applyFont="1" applyFill="1" applyBorder="1" applyAlignment="1">
      <alignment horizontal="center"/>
    </xf>
    <xf numFmtId="0" fontId="31" fillId="35" borderId="4" xfId="5" applyFont="1" applyFill="1" applyBorder="1" applyAlignment="1">
      <alignment horizontal="center"/>
    </xf>
    <xf numFmtId="0" fontId="38" fillId="35" borderId="4" xfId="5" applyFont="1" applyFill="1" applyBorder="1" applyAlignment="1">
      <alignment horizontal="center"/>
    </xf>
    <xf numFmtId="0" fontId="180" fillId="35" borderId="4" xfId="5" applyFont="1" applyFill="1" applyBorder="1" applyAlignment="1">
      <alignment horizontal="center"/>
    </xf>
    <xf numFmtId="0" fontId="143" fillId="35" borderId="1" xfId="5" applyFont="1" applyFill="1" applyBorder="1" applyAlignment="1">
      <alignment horizontal="center"/>
    </xf>
    <xf numFmtId="0" fontId="143" fillId="35" borderId="22" xfId="5" applyFont="1" applyFill="1" applyBorder="1" applyAlignment="1">
      <alignment horizontal="center"/>
    </xf>
    <xf numFmtId="0" fontId="143" fillId="35" borderId="19" xfId="5" applyFont="1" applyFill="1" applyBorder="1" applyAlignment="1">
      <alignment horizontal="center"/>
    </xf>
    <xf numFmtId="0" fontId="22" fillId="35" borderId="62" xfId="5" applyFill="1" applyBorder="1"/>
    <xf numFmtId="0" fontId="22" fillId="35" borderId="50" xfId="5" applyFill="1" applyBorder="1"/>
    <xf numFmtId="0" fontId="22" fillId="35" borderId="55" xfId="5" applyFill="1" applyBorder="1"/>
    <xf numFmtId="0" fontId="22" fillId="35" borderId="60" xfId="5" applyFill="1" applyBorder="1"/>
    <xf numFmtId="0" fontId="2" fillId="35" borderId="11" xfId="5" applyFont="1" applyFill="1" applyBorder="1" applyAlignment="1">
      <alignment horizontal="center"/>
    </xf>
    <xf numFmtId="0" fontId="104" fillId="35" borderId="19" xfId="5" applyFont="1" applyFill="1" applyBorder="1" applyAlignment="1">
      <alignment horizontal="center"/>
    </xf>
    <xf numFmtId="0" fontId="52" fillId="35" borderId="6" xfId="5" applyFont="1" applyFill="1" applyBorder="1" applyAlignment="1">
      <alignment horizontal="center"/>
    </xf>
    <xf numFmtId="0" fontId="52" fillId="35" borderId="22" xfId="5" applyFont="1" applyFill="1" applyBorder="1" applyAlignment="1">
      <alignment horizontal="center"/>
    </xf>
    <xf numFmtId="0" fontId="52" fillId="35" borderId="19" xfId="5" applyFont="1" applyFill="1" applyBorder="1" applyAlignment="1">
      <alignment horizontal="center"/>
    </xf>
    <xf numFmtId="0" fontId="22" fillId="0" borderId="63" xfId="5" applyBorder="1"/>
    <xf numFmtId="0" fontId="22" fillId="0" borderId="26" xfId="5" applyBorder="1"/>
    <xf numFmtId="0" fontId="22" fillId="0" borderId="59" xfId="5" applyBorder="1"/>
    <xf numFmtId="0" fontId="93" fillId="16" borderId="18" xfId="5" applyFont="1" applyFill="1" applyBorder="1" applyAlignment="1">
      <alignment horizontal="center"/>
    </xf>
    <xf numFmtId="0" fontId="7" fillId="35" borderId="0" xfId="5" applyFont="1" applyFill="1" applyBorder="1" applyAlignment="1">
      <alignment horizontal="center"/>
    </xf>
    <xf numFmtId="0" fontId="165" fillId="35" borderId="12" xfId="5" applyFont="1" applyFill="1" applyBorder="1" applyAlignment="1">
      <alignment horizontal="center"/>
    </xf>
    <xf numFmtId="0" fontId="165" fillId="35" borderId="13" xfId="5" applyFont="1" applyFill="1" applyBorder="1" applyAlignment="1">
      <alignment horizontal="center"/>
    </xf>
    <xf numFmtId="0" fontId="23" fillId="4" borderId="13" xfId="5" applyFont="1" applyFill="1" applyBorder="1" applyAlignment="1">
      <alignment horizontal="center"/>
    </xf>
    <xf numFmtId="0" fontId="165" fillId="42" borderId="13" xfId="5" applyFont="1" applyFill="1" applyBorder="1" applyAlignment="1">
      <alignment horizontal="center"/>
    </xf>
    <xf numFmtId="0" fontId="170" fillId="0" borderId="33" xfId="5" applyFont="1" applyBorder="1" applyAlignment="1">
      <alignment horizontal="center"/>
    </xf>
    <xf numFmtId="0" fontId="170" fillId="0" borderId="12" xfId="5" applyFont="1" applyBorder="1" applyAlignment="1">
      <alignment horizontal="center"/>
    </xf>
    <xf numFmtId="0" fontId="170" fillId="0" borderId="57" xfId="5" applyFont="1" applyBorder="1" applyAlignment="1">
      <alignment horizontal="center"/>
    </xf>
    <xf numFmtId="0" fontId="170" fillId="35" borderId="0" xfId="5" applyFont="1" applyFill="1" applyBorder="1" applyAlignment="1">
      <alignment horizontal="center"/>
    </xf>
    <xf numFmtId="0" fontId="93" fillId="21" borderId="22" xfId="5" applyFont="1" applyFill="1" applyBorder="1" applyAlignment="1">
      <alignment horizontal="center"/>
    </xf>
    <xf numFmtId="0" fontId="8" fillId="35" borderId="5" xfId="5" applyFont="1" applyFill="1" applyBorder="1" applyAlignment="1">
      <alignment horizontal="center"/>
    </xf>
    <xf numFmtId="0" fontId="23" fillId="21" borderId="4" xfId="5" applyFont="1" applyFill="1" applyBorder="1" applyAlignment="1">
      <alignment horizontal="center"/>
    </xf>
    <xf numFmtId="0" fontId="23" fillId="21" borderId="51" xfId="5" applyFont="1" applyFill="1" applyBorder="1" applyAlignment="1">
      <alignment horizontal="center"/>
    </xf>
    <xf numFmtId="0" fontId="170" fillId="38" borderId="1" xfId="5" applyFont="1" applyFill="1" applyBorder="1" applyAlignment="1">
      <alignment horizontal="center"/>
    </xf>
    <xf numFmtId="0" fontId="170" fillId="38" borderId="23" xfId="5" applyFont="1" applyFill="1" applyBorder="1" applyAlignment="1">
      <alignment horizontal="center"/>
    </xf>
    <xf numFmtId="0" fontId="170" fillId="38" borderId="4" xfId="5" applyFont="1" applyFill="1" applyBorder="1" applyAlignment="1">
      <alignment horizontal="center"/>
    </xf>
    <xf numFmtId="0" fontId="170" fillId="35" borderId="4" xfId="5" applyFont="1" applyFill="1" applyBorder="1" applyAlignment="1">
      <alignment horizontal="center"/>
    </xf>
    <xf numFmtId="0" fontId="93" fillId="16" borderId="23" xfId="5" applyFont="1" applyFill="1" applyBorder="1" applyAlignment="1">
      <alignment horizontal="center"/>
    </xf>
    <xf numFmtId="0" fontId="7" fillId="35" borderId="4" xfId="5" applyFont="1" applyFill="1" applyBorder="1" applyAlignment="1">
      <alignment horizontal="center"/>
    </xf>
    <xf numFmtId="0" fontId="165" fillId="35" borderId="23" xfId="5" applyFont="1" applyFill="1" applyBorder="1" applyAlignment="1">
      <alignment horizontal="center"/>
    </xf>
    <xf numFmtId="0" fontId="165" fillId="35" borderId="1" xfId="5" applyFont="1" applyFill="1" applyBorder="1" applyAlignment="1">
      <alignment horizontal="center"/>
    </xf>
    <xf numFmtId="0" fontId="23" fillId="4" borderId="1" xfId="5" applyFont="1" applyFill="1" applyBorder="1" applyAlignment="1">
      <alignment horizontal="center"/>
    </xf>
    <xf numFmtId="0" fontId="23" fillId="4" borderId="22" xfId="5" applyFont="1" applyFill="1" applyBorder="1" applyAlignment="1">
      <alignment horizontal="center"/>
    </xf>
    <xf numFmtId="0" fontId="170" fillId="0" borderId="19" xfId="5" applyFont="1" applyBorder="1" applyAlignment="1">
      <alignment horizontal="center"/>
    </xf>
    <xf numFmtId="0" fontId="170" fillId="0" borderId="22" xfId="5" applyFont="1" applyBorder="1" applyAlignment="1">
      <alignment horizontal="center"/>
    </xf>
    <xf numFmtId="0" fontId="170" fillId="0" borderId="0" xfId="5" applyFont="1" applyBorder="1" applyAlignment="1">
      <alignment horizontal="center"/>
    </xf>
    <xf numFmtId="0" fontId="138" fillId="21" borderId="22" xfId="5" applyFont="1" applyFill="1" applyBorder="1"/>
    <xf numFmtId="0" fontId="137" fillId="35" borderId="0" xfId="5" applyFont="1" applyFill="1" applyBorder="1"/>
    <xf numFmtId="0" fontId="8" fillId="16" borderId="23" xfId="5" applyFont="1" applyFill="1" applyBorder="1" applyAlignment="1">
      <alignment horizontal="center"/>
    </xf>
    <xf numFmtId="0" fontId="23" fillId="4" borderId="18" xfId="5" applyFont="1" applyFill="1" applyBorder="1" applyAlignment="1">
      <alignment horizontal="center"/>
    </xf>
    <xf numFmtId="0" fontId="165" fillId="42" borderId="6" xfId="5" applyFont="1" applyFill="1" applyBorder="1" applyAlignment="1">
      <alignment horizontal="center"/>
    </xf>
    <xf numFmtId="0" fontId="170" fillId="0" borderId="23" xfId="5" applyFont="1" applyBorder="1" applyAlignment="1">
      <alignment horizontal="center"/>
    </xf>
    <xf numFmtId="0" fontId="170" fillId="0" borderId="18" xfId="5" applyFont="1" applyBorder="1" applyAlignment="1">
      <alignment horizontal="center"/>
    </xf>
    <xf numFmtId="0" fontId="8" fillId="35" borderId="0" xfId="5" applyFont="1" applyFill="1" applyBorder="1" applyAlignment="1">
      <alignment horizontal="center"/>
    </xf>
    <xf numFmtId="0" fontId="8" fillId="22" borderId="1" xfId="5" applyFont="1" applyFill="1" applyBorder="1" applyAlignment="1">
      <alignment horizontal="center"/>
    </xf>
    <xf numFmtId="0" fontId="22" fillId="35" borderId="51" xfId="5" applyFill="1" applyBorder="1"/>
    <xf numFmtId="0" fontId="22" fillId="35" borderId="53" xfId="5" applyFill="1" applyBorder="1"/>
    <xf numFmtId="0" fontId="80" fillId="35" borderId="3" xfId="5" applyFont="1" applyFill="1" applyBorder="1" applyAlignment="1">
      <alignment horizontal="center"/>
    </xf>
    <xf numFmtId="49" fontId="75" fillId="10" borderId="11" xfId="5" applyNumberFormat="1" applyFont="1" applyFill="1" applyBorder="1" applyAlignment="1">
      <alignment horizontal="center"/>
    </xf>
    <xf numFmtId="49" fontId="75" fillId="10" borderId="3" xfId="5" applyNumberFormat="1" applyFont="1" applyFill="1" applyBorder="1" applyAlignment="1">
      <alignment horizontal="center"/>
    </xf>
    <xf numFmtId="49" fontId="80" fillId="10" borderId="12" xfId="5" applyNumberFormat="1" applyFont="1" applyFill="1" applyBorder="1" applyAlignment="1">
      <alignment horizontal="center"/>
    </xf>
    <xf numFmtId="49" fontId="49" fillId="39" borderId="13" xfId="0" applyNumberFormat="1" applyFont="1" applyFill="1" applyBorder="1" applyAlignment="1">
      <alignment horizontal="center"/>
    </xf>
    <xf numFmtId="0" fontId="49" fillId="35" borderId="2" xfId="0" applyFont="1" applyFill="1" applyBorder="1" applyAlignment="1">
      <alignment horizontal="center"/>
    </xf>
    <xf numFmtId="49" fontId="183" fillId="35" borderId="19" xfId="0" applyNumberFormat="1" applyFont="1" applyFill="1" applyBorder="1" applyAlignment="1">
      <alignment horizontal="center"/>
    </xf>
    <xf numFmtId="0" fontId="185" fillId="35" borderId="3" xfId="0" applyFont="1" applyFill="1" applyBorder="1" applyAlignment="1">
      <alignment horizontal="center"/>
    </xf>
    <xf numFmtId="49" fontId="75" fillId="10" borderId="10" xfId="5" applyNumberFormat="1" applyFont="1" applyFill="1" applyBorder="1" applyAlignment="1">
      <alignment horizontal="center"/>
    </xf>
    <xf numFmtId="49" fontId="80" fillId="10" borderId="18" xfId="5" applyNumberFormat="1" applyFont="1" applyFill="1" applyBorder="1" applyAlignment="1">
      <alignment horizontal="center"/>
    </xf>
    <xf numFmtId="49" fontId="183" fillId="35" borderId="6" xfId="0" applyNumberFormat="1" applyFont="1" applyFill="1" applyBorder="1" applyAlignment="1">
      <alignment horizontal="center"/>
    </xf>
    <xf numFmtId="0" fontId="80" fillId="38" borderId="19" xfId="5" applyFont="1" applyFill="1" applyBorder="1" applyAlignment="1">
      <alignment horizontal="center"/>
    </xf>
    <xf numFmtId="0" fontId="185" fillId="35" borderId="11" xfId="0" applyFont="1" applyFill="1" applyBorder="1" applyAlignment="1">
      <alignment horizontal="center"/>
    </xf>
    <xf numFmtId="49" fontId="80" fillId="35" borderId="22" xfId="5" applyNumberFormat="1" applyFont="1" applyFill="1" applyBorder="1" applyAlignment="1">
      <alignment horizontal="center"/>
    </xf>
    <xf numFmtId="0" fontId="86" fillId="35" borderId="17" xfId="5" applyFont="1" applyFill="1" applyBorder="1" applyAlignment="1">
      <alignment horizontal="center"/>
    </xf>
    <xf numFmtId="0" fontId="56" fillId="22" borderId="0" xfId="5" applyFont="1" applyFill="1" applyBorder="1" applyAlignment="1">
      <alignment horizontal="center"/>
    </xf>
    <xf numFmtId="0" fontId="56" fillId="22" borderId="6" xfId="5" applyFont="1" applyFill="1" applyBorder="1" applyAlignment="1">
      <alignment horizontal="center"/>
    </xf>
    <xf numFmtId="0" fontId="22" fillId="35" borderId="1" xfId="5" applyFill="1" applyBorder="1"/>
    <xf numFmtId="0" fontId="80" fillId="35" borderId="1" xfId="5" applyFont="1" applyFill="1" applyBorder="1" applyAlignment="1">
      <alignment horizontal="center"/>
    </xf>
    <xf numFmtId="0" fontId="80" fillId="35" borderId="23" xfId="5" applyFont="1" applyFill="1" applyBorder="1" applyAlignment="1">
      <alignment horizontal="center"/>
    </xf>
    <xf numFmtId="0" fontId="80" fillId="35" borderId="4" xfId="5" applyFont="1" applyFill="1" applyBorder="1" applyAlignment="1">
      <alignment horizontal="center"/>
    </xf>
    <xf numFmtId="0" fontId="22" fillId="42" borderId="12" xfId="5" applyFill="1" applyBorder="1"/>
    <xf numFmtId="0" fontId="23" fillId="44" borderId="24" xfId="0" applyFont="1" applyFill="1" applyBorder="1" applyAlignment="1">
      <alignment horizontal="center"/>
    </xf>
    <xf numFmtId="0" fontId="0" fillId="44" borderId="1" xfId="0" applyFill="1" applyBorder="1"/>
    <xf numFmtId="0" fontId="0" fillId="35" borderId="37" xfId="0" applyFill="1" applyBorder="1"/>
    <xf numFmtId="0" fontId="4" fillId="0" borderId="1" xfId="0" applyFont="1" applyBorder="1"/>
    <xf numFmtId="0" fontId="186" fillId="16" borderId="13" xfId="0" applyFont="1" applyFill="1" applyBorder="1" applyAlignment="1">
      <alignment horizontal="center"/>
    </xf>
    <xf numFmtId="0" fontId="186" fillId="16" borderId="12" xfId="0" applyFont="1" applyFill="1" applyBorder="1" applyAlignment="1">
      <alignment horizontal="center"/>
    </xf>
    <xf numFmtId="0" fontId="186" fillId="16" borderId="2" xfId="0" applyFont="1" applyFill="1" applyBorder="1" applyAlignment="1">
      <alignment horizontal="center"/>
    </xf>
    <xf numFmtId="0" fontId="187" fillId="16" borderId="2" xfId="0" applyFont="1" applyFill="1" applyBorder="1" applyAlignment="1">
      <alignment horizontal="center"/>
    </xf>
    <xf numFmtId="0" fontId="187" fillId="16" borderId="12" xfId="0" applyFont="1" applyFill="1" applyBorder="1" applyAlignment="1">
      <alignment horizontal="center"/>
    </xf>
    <xf numFmtId="0" fontId="12" fillId="16" borderId="3" xfId="0" applyFont="1" applyFill="1" applyBorder="1" applyAlignment="1">
      <alignment horizontal="center"/>
    </xf>
    <xf numFmtId="0" fontId="187" fillId="22" borderId="3" xfId="0" applyFont="1" applyFill="1" applyBorder="1" applyAlignment="1">
      <alignment horizontal="center"/>
    </xf>
    <xf numFmtId="0" fontId="2" fillId="16" borderId="6" xfId="0" applyFont="1" applyFill="1" applyBorder="1" applyAlignment="1">
      <alignment horizontal="center"/>
    </xf>
    <xf numFmtId="0" fontId="8" fillId="16" borderId="18" xfId="0" applyFont="1" applyFill="1" applyBorder="1" applyAlignment="1">
      <alignment horizontal="center"/>
    </xf>
    <xf numFmtId="0" fontId="8" fillId="16" borderId="17" xfId="0" applyFont="1" applyFill="1" applyBorder="1" applyAlignment="1">
      <alignment horizontal="center"/>
    </xf>
    <xf numFmtId="0" fontId="12" fillId="16" borderId="10" xfId="0" applyFont="1" applyFill="1" applyBorder="1" applyAlignment="1">
      <alignment horizontal="center"/>
    </xf>
    <xf numFmtId="0" fontId="188" fillId="22" borderId="10" xfId="0" applyFont="1" applyFill="1" applyBorder="1" applyAlignment="1">
      <alignment horizontal="center"/>
    </xf>
    <xf numFmtId="0" fontId="189" fillId="0" borderId="0" xfId="0" applyFont="1" applyBorder="1" applyAlignment="1">
      <alignment horizontal="center"/>
    </xf>
    <xf numFmtId="0" fontId="190" fillId="0" borderId="0" xfId="0" applyFont="1" applyBorder="1"/>
    <xf numFmtId="0" fontId="191" fillId="45" borderId="22" xfId="0" applyFont="1" applyFill="1" applyBorder="1" applyAlignment="1">
      <alignment horizontal="center"/>
    </xf>
    <xf numFmtId="0" fontId="16" fillId="22" borderId="11" xfId="0" applyFont="1" applyFill="1" applyBorder="1" applyAlignment="1">
      <alignment horizontal="center"/>
    </xf>
    <xf numFmtId="0" fontId="187" fillId="0" borderId="0" xfId="0" applyFont="1"/>
    <xf numFmtId="0" fontId="8" fillId="3" borderId="1" xfId="0" applyFont="1" applyFill="1" applyBorder="1" applyAlignment="1">
      <alignment horizontal="center"/>
    </xf>
    <xf numFmtId="0" fontId="20" fillId="3" borderId="23" xfId="0" applyFont="1" applyFill="1" applyBorder="1" applyAlignment="1">
      <alignment horizontal="center"/>
    </xf>
    <xf numFmtId="0" fontId="7" fillId="3" borderId="23" xfId="0" applyFont="1" applyFill="1" applyBorder="1" applyAlignment="1">
      <alignment horizontal="center"/>
    </xf>
    <xf numFmtId="0" fontId="12" fillId="22" borderId="5" xfId="0" applyFont="1" applyFill="1" applyBorder="1" applyAlignment="1">
      <alignment horizontal="center"/>
    </xf>
    <xf numFmtId="0" fontId="8" fillId="3" borderId="19" xfId="0" applyFont="1" applyFill="1" applyBorder="1" applyAlignment="1">
      <alignment horizontal="center"/>
    </xf>
    <xf numFmtId="0" fontId="7" fillId="3" borderId="22" xfId="0" applyFont="1" applyFill="1" applyBorder="1" applyAlignment="1">
      <alignment horizontal="center"/>
    </xf>
    <xf numFmtId="0" fontId="7" fillId="22" borderId="22" xfId="0" applyFont="1" applyFill="1" applyBorder="1" applyAlignment="1">
      <alignment horizontal="center"/>
    </xf>
    <xf numFmtId="0" fontId="12" fillId="22" borderId="11" xfId="0" applyFont="1" applyFill="1" applyBorder="1" applyAlignment="1">
      <alignment horizontal="center"/>
    </xf>
    <xf numFmtId="0" fontId="8" fillId="22" borderId="1" xfId="0" applyFont="1" applyFill="1" applyBorder="1" applyAlignment="1">
      <alignment horizontal="center"/>
    </xf>
    <xf numFmtId="0" fontId="7" fillId="22" borderId="23" xfId="0" applyFont="1" applyFill="1" applyBorder="1" applyAlignment="1">
      <alignment horizontal="center"/>
    </xf>
    <xf numFmtId="0" fontId="8" fillId="28" borderId="19" xfId="0" applyFont="1" applyFill="1" applyBorder="1" applyAlignment="1">
      <alignment horizontal="center"/>
    </xf>
    <xf numFmtId="0" fontId="7" fillId="28" borderId="22" xfId="0" applyFont="1" applyFill="1" applyBorder="1" applyAlignment="1">
      <alignment horizontal="center"/>
    </xf>
    <xf numFmtId="0" fontId="8" fillId="28" borderId="1" xfId="0" applyFont="1" applyFill="1" applyBorder="1" applyAlignment="1">
      <alignment horizontal="center"/>
    </xf>
    <xf numFmtId="0" fontId="7" fillId="28" borderId="23" xfId="0" applyFont="1" applyFill="1" applyBorder="1" applyAlignment="1">
      <alignment horizontal="center"/>
    </xf>
    <xf numFmtId="0" fontId="8" fillId="46" borderId="1" xfId="0" applyFont="1" applyFill="1" applyBorder="1" applyAlignment="1">
      <alignment horizontal="center"/>
    </xf>
    <xf numFmtId="0" fontId="7" fillId="46" borderId="23" xfId="0" applyFont="1" applyFill="1" applyBorder="1" applyAlignment="1">
      <alignment horizontal="center"/>
    </xf>
    <xf numFmtId="0" fontId="8" fillId="46" borderId="19" xfId="0" applyFont="1" applyFill="1" applyBorder="1" applyAlignment="1">
      <alignment horizontal="center"/>
    </xf>
    <xf numFmtId="0" fontId="7" fillId="46" borderId="22" xfId="0" applyFont="1" applyFill="1" applyBorder="1" applyAlignment="1">
      <alignment horizontal="center"/>
    </xf>
    <xf numFmtId="0" fontId="8" fillId="47" borderId="19" xfId="0" applyFont="1" applyFill="1" applyBorder="1" applyAlignment="1">
      <alignment horizontal="center"/>
    </xf>
    <xf numFmtId="0" fontId="7" fillId="47" borderId="22" xfId="0" applyFont="1" applyFill="1" applyBorder="1" applyAlignment="1">
      <alignment horizontal="center"/>
    </xf>
    <xf numFmtId="0" fontId="8" fillId="47" borderId="1" xfId="0" applyFont="1" applyFill="1" applyBorder="1" applyAlignment="1">
      <alignment horizontal="center"/>
    </xf>
    <xf numFmtId="0" fontId="7" fillId="47" borderId="23" xfId="0" applyFont="1" applyFill="1" applyBorder="1" applyAlignment="1">
      <alignment horizontal="center"/>
    </xf>
    <xf numFmtId="0" fontId="8" fillId="44" borderId="1" xfId="0" applyFont="1" applyFill="1" applyBorder="1" applyAlignment="1">
      <alignment horizontal="center"/>
    </xf>
    <xf numFmtId="0" fontId="7" fillId="44" borderId="23" xfId="0" applyFont="1" applyFill="1" applyBorder="1" applyAlignment="1">
      <alignment horizontal="center"/>
    </xf>
    <xf numFmtId="0" fontId="8" fillId="44" borderId="19" xfId="0" applyFont="1" applyFill="1" applyBorder="1" applyAlignment="1">
      <alignment horizontal="center"/>
    </xf>
    <xf numFmtId="0" fontId="7" fillId="44" borderId="22" xfId="0" applyFont="1" applyFill="1" applyBorder="1" applyAlignment="1">
      <alignment horizontal="center"/>
    </xf>
    <xf numFmtId="0" fontId="8" fillId="48" borderId="19" xfId="0" applyFont="1" applyFill="1" applyBorder="1" applyAlignment="1">
      <alignment horizontal="center"/>
    </xf>
    <xf numFmtId="0" fontId="7" fillId="48" borderId="22" xfId="0" applyFont="1" applyFill="1" applyBorder="1" applyAlignment="1">
      <alignment horizontal="center"/>
    </xf>
    <xf numFmtId="0" fontId="8" fillId="48" borderId="1" xfId="0" applyFont="1" applyFill="1" applyBorder="1" applyAlignment="1">
      <alignment horizontal="center"/>
    </xf>
    <xf numFmtId="0" fontId="7" fillId="48" borderId="23" xfId="0" applyFont="1" applyFill="1" applyBorder="1" applyAlignment="1">
      <alignment horizontal="center"/>
    </xf>
    <xf numFmtId="0" fontId="8" fillId="49" borderId="1" xfId="0" applyFont="1" applyFill="1" applyBorder="1" applyAlignment="1">
      <alignment horizontal="center"/>
    </xf>
    <xf numFmtId="0" fontId="7" fillId="49" borderId="1" xfId="0" applyFont="1" applyFill="1" applyBorder="1" applyAlignment="1">
      <alignment horizontal="center"/>
    </xf>
    <xf numFmtId="0" fontId="7" fillId="49" borderId="23" xfId="0" applyFont="1" applyFill="1" applyBorder="1" applyAlignment="1">
      <alignment horizontal="center"/>
    </xf>
    <xf numFmtId="0" fontId="7" fillId="3" borderId="5" xfId="0" applyFont="1" applyFill="1" applyBorder="1" applyAlignment="1">
      <alignment horizontal="center"/>
    </xf>
    <xf numFmtId="0" fontId="8" fillId="49" borderId="19" xfId="0" applyFont="1" applyFill="1" applyBorder="1" applyAlignment="1">
      <alignment horizontal="center"/>
    </xf>
    <xf numFmtId="0" fontId="7" fillId="49" borderId="6" xfId="0" applyFont="1" applyFill="1" applyBorder="1" applyAlignment="1">
      <alignment horizontal="center"/>
    </xf>
    <xf numFmtId="0" fontId="7" fillId="22" borderId="11" xfId="0" applyFont="1" applyFill="1" applyBorder="1" applyAlignment="1">
      <alignment horizontal="center"/>
    </xf>
    <xf numFmtId="0" fontId="7" fillId="22" borderId="18" xfId="0" applyFont="1" applyFill="1" applyBorder="1" applyAlignment="1">
      <alignment horizontal="center"/>
    </xf>
    <xf numFmtId="0" fontId="8" fillId="21" borderId="19" xfId="0" applyFont="1" applyFill="1" applyBorder="1" applyAlignment="1">
      <alignment horizontal="center"/>
    </xf>
    <xf numFmtId="0" fontId="7" fillId="21" borderId="22" xfId="0" applyFont="1" applyFill="1" applyBorder="1" applyAlignment="1">
      <alignment horizontal="center"/>
    </xf>
    <xf numFmtId="0" fontId="8" fillId="21" borderId="1" xfId="0" applyFont="1" applyFill="1" applyBorder="1" applyAlignment="1">
      <alignment horizontal="center"/>
    </xf>
    <xf numFmtId="0" fontId="7" fillId="21" borderId="23" xfId="0" applyFont="1" applyFill="1" applyBorder="1" applyAlignment="1">
      <alignment horizontal="center"/>
    </xf>
    <xf numFmtId="0" fontId="8" fillId="50" borderId="13" xfId="0" applyFont="1" applyFill="1" applyBorder="1" applyAlignment="1">
      <alignment horizontal="center"/>
    </xf>
    <xf numFmtId="0" fontId="7" fillId="50" borderId="12" xfId="0" applyFont="1" applyFill="1" applyBorder="1" applyAlignment="1">
      <alignment horizontal="center"/>
    </xf>
    <xf numFmtId="0" fontId="7" fillId="3" borderId="12" xfId="0" applyFont="1" applyFill="1" applyBorder="1" applyAlignment="1">
      <alignment horizontal="center"/>
    </xf>
    <xf numFmtId="0" fontId="12" fillId="22" borderId="3" xfId="0" applyFont="1" applyFill="1" applyBorder="1" applyAlignment="1">
      <alignment horizontal="center"/>
    </xf>
    <xf numFmtId="0" fontId="8" fillId="50" borderId="1" xfId="0" applyFont="1" applyFill="1" applyBorder="1" applyAlignment="1">
      <alignment horizontal="center"/>
    </xf>
    <xf numFmtId="0" fontId="7" fillId="50" borderId="23" xfId="0" applyFont="1" applyFill="1" applyBorder="1" applyAlignment="1">
      <alignment horizontal="center"/>
    </xf>
    <xf numFmtId="0" fontId="16" fillId="22" borderId="5" xfId="0" applyFont="1" applyFill="1" applyBorder="1" applyAlignment="1">
      <alignment horizontal="center"/>
    </xf>
    <xf numFmtId="0" fontId="8" fillId="22" borderId="13" xfId="0" applyFont="1" applyFill="1" applyBorder="1" applyAlignment="1">
      <alignment horizontal="center"/>
    </xf>
    <xf numFmtId="0" fontId="47" fillId="22" borderId="2" xfId="0" applyFont="1" applyFill="1" applyBorder="1" applyAlignment="1">
      <alignment horizontal="center"/>
    </xf>
    <xf numFmtId="0" fontId="192" fillId="22" borderId="2" xfId="0" applyFont="1" applyFill="1" applyBorder="1" applyAlignment="1">
      <alignment horizontal="center"/>
    </xf>
    <xf numFmtId="0" fontId="42" fillId="22" borderId="2" xfId="0" applyFont="1" applyFill="1" applyBorder="1" applyAlignment="1">
      <alignment horizontal="center"/>
    </xf>
    <xf numFmtId="0" fontId="43" fillId="22" borderId="2" xfId="0" applyFont="1" applyFill="1" applyBorder="1" applyAlignment="1">
      <alignment horizontal="center"/>
    </xf>
    <xf numFmtId="0" fontId="193" fillId="22" borderId="2" xfId="0" applyFont="1" applyFill="1" applyBorder="1" applyAlignment="1">
      <alignment horizontal="center"/>
    </xf>
    <xf numFmtId="0" fontId="46" fillId="22" borderId="2" xfId="0" applyFont="1" applyFill="1" applyBorder="1" applyAlignment="1">
      <alignment horizontal="center"/>
    </xf>
    <xf numFmtId="0" fontId="194" fillId="22" borderId="2" xfId="0" applyFont="1" applyFill="1" applyBorder="1" applyAlignment="1">
      <alignment horizontal="center"/>
    </xf>
    <xf numFmtId="0" fontId="195" fillId="22" borderId="2" xfId="0" applyFont="1" applyFill="1" applyBorder="1" applyAlignment="1">
      <alignment horizontal="center"/>
    </xf>
    <xf numFmtId="0" fontId="24" fillId="22" borderId="2" xfId="0" applyFont="1" applyFill="1" applyBorder="1" applyAlignment="1">
      <alignment horizontal="center"/>
    </xf>
    <xf numFmtId="0" fontId="44" fillId="22" borderId="2" xfId="0" applyFont="1" applyFill="1" applyBorder="1" applyAlignment="1">
      <alignment horizontal="center"/>
    </xf>
    <xf numFmtId="0" fontId="1" fillId="22" borderId="2" xfId="0" applyFont="1" applyFill="1" applyBorder="1" applyAlignment="1">
      <alignment horizontal="center"/>
    </xf>
    <xf numFmtId="0" fontId="41" fillId="22" borderId="2" xfId="0" applyFont="1" applyFill="1" applyBorder="1" applyAlignment="1">
      <alignment horizontal="center"/>
    </xf>
    <xf numFmtId="0" fontId="7" fillId="22" borderId="3" xfId="0" applyFont="1" applyFill="1" applyBorder="1" applyAlignment="1">
      <alignment horizontal="center"/>
    </xf>
    <xf numFmtId="0" fontId="16" fillId="22" borderId="4" xfId="0" applyFont="1" applyFill="1" applyBorder="1" applyAlignment="1">
      <alignment horizontal="center"/>
    </xf>
    <xf numFmtId="0" fontId="196" fillId="22" borderId="23" xfId="0" applyFont="1" applyFill="1" applyBorder="1" applyAlignment="1">
      <alignment horizontal="center"/>
    </xf>
    <xf numFmtId="0" fontId="197" fillId="22" borderId="5" xfId="0" applyFont="1" applyFill="1" applyBorder="1" applyAlignment="1">
      <alignment horizontal="center"/>
    </xf>
    <xf numFmtId="0" fontId="197" fillId="22" borderId="23" xfId="0" applyFont="1" applyFill="1" applyBorder="1" applyAlignment="1">
      <alignment horizontal="center"/>
    </xf>
    <xf numFmtId="0" fontId="197" fillId="22" borderId="1" xfId="0" applyFont="1" applyFill="1" applyBorder="1" applyAlignment="1">
      <alignment horizontal="center"/>
    </xf>
    <xf numFmtId="0" fontId="108" fillId="22" borderId="0" xfId="0" applyFont="1" applyFill="1" applyBorder="1" applyAlignment="1">
      <alignment horizontal="center"/>
    </xf>
    <xf numFmtId="0" fontId="196" fillId="22" borderId="23" xfId="0" applyFont="1" applyFill="1" applyBorder="1"/>
    <xf numFmtId="0" fontId="197" fillId="22" borderId="3" xfId="0" applyFont="1" applyFill="1" applyBorder="1" applyAlignment="1">
      <alignment horizontal="center"/>
    </xf>
    <xf numFmtId="0" fontId="197" fillId="22" borderId="12" xfId="0" applyFont="1" applyFill="1" applyBorder="1" applyAlignment="1">
      <alignment horizontal="center"/>
    </xf>
    <xf numFmtId="0" fontId="197" fillId="22" borderId="13" xfId="0" applyFont="1" applyFill="1" applyBorder="1" applyAlignment="1">
      <alignment horizontal="center"/>
    </xf>
    <xf numFmtId="0" fontId="198" fillId="22" borderId="12" xfId="0" applyFont="1" applyFill="1" applyBorder="1"/>
    <xf numFmtId="0" fontId="27" fillId="9" borderId="23" xfId="0" applyFont="1" applyFill="1" applyBorder="1" applyAlignment="1">
      <alignment horizontal="center"/>
    </xf>
    <xf numFmtId="0" fontId="50" fillId="9" borderId="3" xfId="0" applyFont="1" applyFill="1" applyBorder="1" applyAlignment="1">
      <alignment horizontal="center"/>
    </xf>
    <xf numFmtId="0" fontId="50" fillId="9" borderId="12" xfId="0" applyFont="1" applyFill="1" applyBorder="1" applyAlignment="1">
      <alignment horizontal="center"/>
    </xf>
    <xf numFmtId="0" fontId="50" fillId="9" borderId="13" xfId="0" applyFont="1" applyFill="1" applyBorder="1" applyAlignment="1">
      <alignment horizontal="center"/>
    </xf>
    <xf numFmtId="0" fontId="7" fillId="19" borderId="12" xfId="0" applyFont="1" applyFill="1" applyBorder="1" applyAlignment="1">
      <alignment horizontal="center"/>
    </xf>
    <xf numFmtId="0" fontId="199" fillId="9" borderId="23" xfId="0" applyFont="1" applyFill="1" applyBorder="1"/>
    <xf numFmtId="0" fontId="198" fillId="35" borderId="12" xfId="0" applyFont="1" applyFill="1" applyBorder="1"/>
    <xf numFmtId="0" fontId="0" fillId="16" borderId="23" xfId="0" applyFill="1" applyBorder="1"/>
    <xf numFmtId="0" fontId="2" fillId="16" borderId="23" xfId="0" applyFont="1" applyFill="1" applyBorder="1" applyAlignment="1">
      <alignment horizontal="center"/>
    </xf>
    <xf numFmtId="0" fontId="2" fillId="16" borderId="23" xfId="0" applyFont="1" applyFill="1" applyBorder="1"/>
    <xf numFmtId="0" fontId="0" fillId="35" borderId="0" xfId="0" applyFill="1"/>
    <xf numFmtId="0" fontId="52" fillId="0" borderId="1" xfId="0" applyFont="1" applyBorder="1"/>
    <xf numFmtId="0" fontId="0" fillId="0" borderId="5" xfId="0" applyBorder="1"/>
    <xf numFmtId="0" fontId="197" fillId="51" borderId="2" xfId="0" applyFont="1" applyFill="1" applyBorder="1"/>
    <xf numFmtId="0" fontId="0" fillId="51" borderId="2" xfId="0" applyFill="1" applyBorder="1"/>
    <xf numFmtId="0" fontId="2" fillId="0" borderId="0" xfId="0" applyFont="1" applyBorder="1"/>
    <xf numFmtId="0" fontId="23" fillId="4" borderId="18" xfId="0" applyFont="1" applyFill="1" applyBorder="1" applyAlignment="1">
      <alignment horizontal="center"/>
    </xf>
    <xf numFmtId="0" fontId="0" fillId="5" borderId="4" xfId="0" applyFill="1" applyBorder="1"/>
    <xf numFmtId="0" fontId="170" fillId="5" borderId="4" xfId="0" applyFont="1" applyFill="1" applyBorder="1"/>
    <xf numFmtId="0" fontId="0" fillId="5" borderId="5" xfId="0" applyFill="1" applyBorder="1"/>
    <xf numFmtId="0" fontId="170" fillId="43" borderId="1" xfId="0" applyFont="1" applyFill="1" applyBorder="1"/>
    <xf numFmtId="0" fontId="170" fillId="43" borderId="4" xfId="0" applyFont="1" applyFill="1" applyBorder="1"/>
    <xf numFmtId="0" fontId="170" fillId="43" borderId="5" xfId="0" applyFont="1" applyFill="1" applyBorder="1"/>
    <xf numFmtId="0" fontId="23" fillId="37" borderId="1" xfId="0" applyFont="1" applyFill="1" applyBorder="1" applyAlignment="1">
      <alignment horizontal="left"/>
    </xf>
    <xf numFmtId="0" fontId="0" fillId="37" borderId="4" xfId="0" applyFill="1" applyBorder="1"/>
    <xf numFmtId="0" fontId="0" fillId="37" borderId="5" xfId="0" applyFill="1" applyBorder="1"/>
    <xf numFmtId="0" fontId="0" fillId="52" borderId="1" xfId="0" applyFill="1" applyBorder="1"/>
    <xf numFmtId="0" fontId="170" fillId="52" borderId="4" xfId="0" applyFont="1" applyFill="1" applyBorder="1" applyAlignment="1">
      <alignment horizontal="center"/>
    </xf>
    <xf numFmtId="0" fontId="0" fillId="52" borderId="5" xfId="0" applyFill="1" applyBorder="1"/>
    <xf numFmtId="0" fontId="0" fillId="0" borderId="6" xfId="0" applyBorder="1"/>
    <xf numFmtId="0" fontId="2" fillId="22" borderId="23" xfId="0" applyFont="1" applyFill="1" applyBorder="1" applyAlignment="1">
      <alignment horizontal="center"/>
    </xf>
    <xf numFmtId="0" fontId="2" fillId="16" borderId="24" xfId="0" applyFont="1" applyFill="1" applyBorder="1" applyAlignment="1">
      <alignment horizontal="center"/>
    </xf>
    <xf numFmtId="0" fontId="1" fillId="16" borderId="12" xfId="0" applyFont="1" applyFill="1" applyBorder="1" applyAlignment="1">
      <alignment horizontal="center"/>
    </xf>
    <xf numFmtId="0" fontId="1" fillId="16" borderId="2" xfId="0" applyFont="1" applyFill="1" applyBorder="1" applyAlignment="1">
      <alignment horizontal="center"/>
    </xf>
    <xf numFmtId="0" fontId="1" fillId="16" borderId="23" xfId="0" applyFont="1" applyFill="1" applyBorder="1" applyAlignment="1">
      <alignment horizontal="center"/>
    </xf>
    <xf numFmtId="0" fontId="2" fillId="16" borderId="12" xfId="0" applyFont="1" applyFill="1" applyBorder="1" applyAlignment="1">
      <alignment horizontal="center"/>
    </xf>
    <xf numFmtId="0" fontId="2" fillId="16" borderId="64" xfId="0" applyFont="1" applyFill="1" applyBorder="1" applyAlignment="1">
      <alignment horizontal="center"/>
    </xf>
    <xf numFmtId="0" fontId="2" fillId="22" borderId="53" xfId="0" applyFont="1" applyFill="1" applyBorder="1" applyAlignment="1">
      <alignment horizontal="center"/>
    </xf>
    <xf numFmtId="0" fontId="2" fillId="47" borderId="33" xfId="0" applyFont="1" applyFill="1" applyBorder="1" applyAlignment="1">
      <alignment horizontal="center"/>
    </xf>
    <xf numFmtId="0" fontId="2" fillId="47" borderId="13" xfId="0" applyFont="1" applyFill="1" applyBorder="1" applyAlignment="1">
      <alignment horizontal="center"/>
    </xf>
    <xf numFmtId="0" fontId="2" fillId="47" borderId="12" xfId="0" applyFont="1" applyFill="1" applyBorder="1" applyAlignment="1">
      <alignment horizontal="center"/>
    </xf>
    <xf numFmtId="0" fontId="2" fillId="47" borderId="2" xfId="0" applyFont="1" applyFill="1" applyBorder="1" applyAlignment="1">
      <alignment horizontal="center"/>
    </xf>
    <xf numFmtId="0" fontId="2" fillId="21" borderId="12" xfId="0" applyFont="1" applyFill="1" applyBorder="1" applyAlignment="1">
      <alignment horizontal="center"/>
    </xf>
    <xf numFmtId="0" fontId="2" fillId="21" borderId="3" xfId="0" applyFont="1" applyFill="1" applyBorder="1" applyAlignment="1">
      <alignment horizontal="center"/>
    </xf>
    <xf numFmtId="0" fontId="75" fillId="12" borderId="24" xfId="0" applyFont="1" applyFill="1" applyBorder="1" applyAlignment="1">
      <alignment horizontal="center"/>
    </xf>
    <xf numFmtId="0" fontId="23" fillId="53" borderId="24" xfId="0" applyFont="1" applyFill="1" applyBorder="1" applyAlignment="1">
      <alignment horizontal="center"/>
    </xf>
    <xf numFmtId="0" fontId="23" fillId="53" borderId="36" xfId="0" applyFont="1" applyFill="1" applyBorder="1" applyAlignment="1">
      <alignment horizontal="center"/>
    </xf>
    <xf numFmtId="0" fontId="23" fillId="53" borderId="37" xfId="0" applyFont="1" applyFill="1" applyBorder="1" applyAlignment="1">
      <alignment horizontal="center"/>
    </xf>
    <xf numFmtId="0" fontId="23" fillId="43" borderId="37" xfId="0" applyFont="1" applyFill="1" applyBorder="1" applyAlignment="1">
      <alignment horizontal="center"/>
    </xf>
    <xf numFmtId="0" fontId="23" fillId="43" borderId="36" xfId="0" applyFont="1" applyFill="1" applyBorder="1" applyAlignment="1">
      <alignment horizontal="center"/>
    </xf>
    <xf numFmtId="0" fontId="23" fillId="54" borderId="37" xfId="0" applyFont="1" applyFill="1" applyBorder="1" applyAlignment="1">
      <alignment horizontal="center"/>
    </xf>
    <xf numFmtId="0" fontId="23" fillId="54" borderId="36" xfId="0" applyFont="1" applyFill="1" applyBorder="1" applyAlignment="1">
      <alignment horizontal="center"/>
    </xf>
    <xf numFmtId="0" fontId="23" fillId="52" borderId="37" xfId="0" applyFont="1" applyFill="1" applyBorder="1" applyAlignment="1">
      <alignment horizontal="center"/>
    </xf>
    <xf numFmtId="0" fontId="23" fillId="52" borderId="36" xfId="0" applyFont="1" applyFill="1" applyBorder="1" applyAlignment="1">
      <alignment horizontal="center"/>
    </xf>
    <xf numFmtId="0" fontId="2" fillId="0" borderId="36" xfId="0" applyFont="1" applyBorder="1" applyAlignment="1">
      <alignment horizontal="center"/>
    </xf>
    <xf numFmtId="0" fontId="2" fillId="0" borderId="41" xfId="0" applyFont="1" applyBorder="1" applyAlignment="1">
      <alignment horizontal="center"/>
    </xf>
    <xf numFmtId="0" fontId="2" fillId="21" borderId="40" xfId="0" applyFont="1" applyFill="1" applyBorder="1" applyAlignment="1">
      <alignment horizontal="center"/>
    </xf>
    <xf numFmtId="0" fontId="1" fillId="21" borderId="40" xfId="0" applyFont="1" applyFill="1" applyBorder="1" applyAlignment="1">
      <alignment horizontal="center"/>
    </xf>
    <xf numFmtId="0" fontId="1" fillId="21" borderId="38" xfId="0" applyFont="1" applyFill="1" applyBorder="1" applyAlignment="1">
      <alignment horizontal="center"/>
    </xf>
    <xf numFmtId="0" fontId="1" fillId="21" borderId="39" xfId="0" applyFont="1" applyFill="1" applyBorder="1" applyAlignment="1">
      <alignment horizontal="center"/>
    </xf>
    <xf numFmtId="0" fontId="2" fillId="21" borderId="38" xfId="0" applyFont="1" applyFill="1" applyBorder="1" applyAlignment="1">
      <alignment horizontal="center"/>
    </xf>
    <xf numFmtId="0" fontId="2" fillId="21" borderId="42" xfId="0" applyFont="1" applyFill="1" applyBorder="1" applyAlignment="1">
      <alignment horizontal="center"/>
    </xf>
    <xf numFmtId="0" fontId="75" fillId="21" borderId="40" xfId="0" applyFont="1" applyFill="1" applyBorder="1" applyAlignment="1">
      <alignment horizontal="center"/>
    </xf>
    <xf numFmtId="0" fontId="75" fillId="21" borderId="33" xfId="0" applyFont="1" applyFill="1" applyBorder="1" applyAlignment="1">
      <alignment horizontal="center"/>
    </xf>
    <xf numFmtId="0" fontId="1" fillId="21" borderId="33" xfId="0" applyFont="1" applyFill="1" applyBorder="1" applyAlignment="1">
      <alignment horizontal="center"/>
    </xf>
    <xf numFmtId="0" fontId="1" fillId="21" borderId="34" xfId="0" applyFont="1" applyFill="1" applyBorder="1" applyAlignment="1">
      <alignment horizontal="center"/>
    </xf>
    <xf numFmtId="0" fontId="1" fillId="21" borderId="57" xfId="0" applyFont="1" applyFill="1" applyBorder="1" applyAlignment="1">
      <alignment horizontal="center"/>
    </xf>
    <xf numFmtId="0" fontId="2" fillId="21" borderId="34" xfId="0" applyFont="1" applyFill="1" applyBorder="1" applyAlignment="1">
      <alignment horizontal="center"/>
    </xf>
    <xf numFmtId="0" fontId="2" fillId="21" borderId="48" xfId="0" applyFont="1" applyFill="1" applyBorder="1" applyAlignment="1">
      <alignment horizontal="center"/>
    </xf>
    <xf numFmtId="0" fontId="2" fillId="0" borderId="37" xfId="0" applyFont="1" applyBorder="1" applyAlignment="1">
      <alignment horizontal="center"/>
    </xf>
    <xf numFmtId="0" fontId="0" fillId="35" borderId="19" xfId="0" applyFill="1" applyBorder="1"/>
    <xf numFmtId="0" fontId="138" fillId="35" borderId="22" xfId="0" applyFont="1" applyFill="1" applyBorder="1"/>
    <xf numFmtId="0" fontId="138" fillId="35" borderId="0" xfId="0" applyFont="1" applyFill="1" applyBorder="1"/>
    <xf numFmtId="0" fontId="0" fillId="21" borderId="17" xfId="0" applyFill="1" applyBorder="1"/>
    <xf numFmtId="0" fontId="0" fillId="21" borderId="18" xfId="0" applyFill="1" applyBorder="1"/>
    <xf numFmtId="0" fontId="0" fillId="35" borderId="0" xfId="0" applyFill="1" applyBorder="1"/>
    <xf numFmtId="0" fontId="2" fillId="36" borderId="1" xfId="0" applyFont="1" applyFill="1" applyBorder="1" applyAlignment="1">
      <alignment horizontal="center"/>
    </xf>
    <xf numFmtId="0" fontId="2" fillId="36" borderId="23" xfId="0" applyFont="1" applyFill="1" applyBorder="1" applyAlignment="1">
      <alignment horizontal="center"/>
    </xf>
    <xf numFmtId="0" fontId="2" fillId="36" borderId="4" xfId="0" applyFont="1" applyFill="1" applyBorder="1" applyAlignment="1">
      <alignment horizontal="center"/>
    </xf>
    <xf numFmtId="0" fontId="201" fillId="35" borderId="65" xfId="0" applyFont="1" applyFill="1" applyBorder="1"/>
    <xf numFmtId="0" fontId="0" fillId="21" borderId="10" xfId="0" applyFill="1" applyBorder="1"/>
    <xf numFmtId="0" fontId="80" fillId="53" borderId="4" xfId="0" applyFont="1" applyFill="1" applyBorder="1" applyAlignment="1">
      <alignment horizontal="center"/>
    </xf>
    <xf numFmtId="0" fontId="80" fillId="53" borderId="28" xfId="0" applyFont="1" applyFill="1" applyBorder="1" applyAlignment="1">
      <alignment horizontal="center"/>
    </xf>
    <xf numFmtId="0" fontId="80" fillId="53" borderId="29" xfId="0" applyFont="1" applyFill="1" applyBorder="1" applyAlignment="1">
      <alignment horizontal="center"/>
    </xf>
    <xf numFmtId="0" fontId="80" fillId="53" borderId="43" xfId="0" applyFont="1" applyFill="1" applyBorder="1" applyAlignment="1">
      <alignment horizontal="center"/>
    </xf>
    <xf numFmtId="0" fontId="80" fillId="35" borderId="65" xfId="0" applyFont="1" applyFill="1" applyBorder="1" applyAlignment="1">
      <alignment horizontal="center"/>
    </xf>
    <xf numFmtId="0" fontId="2" fillId="16" borderId="52" xfId="0" applyFont="1" applyFill="1" applyBorder="1" applyAlignment="1">
      <alignment horizontal="center"/>
    </xf>
    <xf numFmtId="0" fontId="2" fillId="16" borderId="53" xfId="0" applyFont="1" applyFill="1" applyBorder="1" applyAlignment="1">
      <alignment horizontal="center"/>
    </xf>
    <xf numFmtId="0" fontId="80" fillId="43" borderId="0" xfId="0" applyFont="1" applyFill="1" applyBorder="1"/>
    <xf numFmtId="0" fontId="142" fillId="43" borderId="0" xfId="0" applyFont="1" applyFill="1" applyBorder="1"/>
    <xf numFmtId="0" fontId="80" fillId="43" borderId="35" xfId="0" applyFont="1" applyFill="1" applyBorder="1" applyAlignment="1">
      <alignment horizontal="center"/>
    </xf>
    <xf numFmtId="0" fontId="80" fillId="43" borderId="46" xfId="0" applyFont="1" applyFill="1" applyBorder="1" applyAlignment="1">
      <alignment horizontal="center"/>
    </xf>
    <xf numFmtId="0" fontId="80" fillId="43" borderId="45" xfId="0" applyFont="1" applyFill="1" applyBorder="1" applyAlignment="1">
      <alignment horizontal="center"/>
    </xf>
    <xf numFmtId="0" fontId="142" fillId="35" borderId="65" xfId="0" applyFont="1" applyFill="1" applyBorder="1"/>
    <xf numFmtId="0" fontId="0" fillId="35" borderId="13" xfId="0" applyFill="1" applyBorder="1"/>
    <xf numFmtId="0" fontId="80" fillId="37" borderId="4" xfId="0" applyFont="1" applyFill="1" applyBorder="1"/>
    <xf numFmtId="0" fontId="142" fillId="37" borderId="4" xfId="0" applyFont="1" applyFill="1" applyBorder="1"/>
    <xf numFmtId="0" fontId="80" fillId="54" borderId="35" xfId="0" applyFont="1" applyFill="1" applyBorder="1" applyAlignment="1">
      <alignment horizontal="center"/>
    </xf>
    <xf numFmtId="0" fontId="80" fillId="54" borderId="46" xfId="0" applyFont="1" applyFill="1" applyBorder="1" applyAlignment="1">
      <alignment horizontal="center"/>
    </xf>
    <xf numFmtId="0" fontId="80" fillId="54" borderId="45" xfId="0" applyFont="1" applyFill="1" applyBorder="1" applyAlignment="1">
      <alignment horizontal="center"/>
    </xf>
    <xf numFmtId="0" fontId="0" fillId="35" borderId="12" xfId="0" applyFill="1" applyBorder="1"/>
    <xf numFmtId="0" fontId="0" fillId="35" borderId="22" xfId="0" applyFill="1" applyBorder="1"/>
    <xf numFmtId="0" fontId="80" fillId="52" borderId="2" xfId="0" applyFont="1" applyFill="1" applyBorder="1"/>
    <xf numFmtId="0" fontId="86" fillId="52" borderId="2" xfId="0" applyFont="1" applyFill="1" applyBorder="1"/>
    <xf numFmtId="0" fontId="80" fillId="52" borderId="40" xfId="0" applyFont="1" applyFill="1" applyBorder="1" applyAlignment="1">
      <alignment horizontal="center"/>
    </xf>
    <xf numFmtId="0" fontId="80" fillId="52" borderId="38" xfId="0" applyFont="1" applyFill="1" applyBorder="1" applyAlignment="1">
      <alignment horizontal="center"/>
    </xf>
    <xf numFmtId="0" fontId="80" fillId="52" borderId="39" xfId="0" applyFont="1" applyFill="1" applyBorder="1" applyAlignment="1">
      <alignment horizontal="center"/>
    </xf>
    <xf numFmtId="0" fontId="86" fillId="35" borderId="65" xfId="0" applyFont="1" applyFill="1" applyBorder="1"/>
    <xf numFmtId="0" fontId="148" fillId="13" borderId="1" xfId="0" applyFont="1" applyFill="1" applyBorder="1"/>
    <xf numFmtId="0" fontId="165" fillId="13" borderId="4" xfId="0" applyFont="1" applyFill="1" applyBorder="1"/>
    <xf numFmtId="0" fontId="165" fillId="13" borderId="17" xfId="0" applyFont="1" applyFill="1" applyBorder="1"/>
    <xf numFmtId="0" fontId="148" fillId="13" borderId="17" xfId="0" applyFont="1" applyFill="1" applyBorder="1"/>
    <xf numFmtId="0" fontId="148" fillId="13" borderId="10" xfId="0" applyFont="1" applyFill="1" applyBorder="1"/>
    <xf numFmtId="0" fontId="2" fillId="4" borderId="1" xfId="0" applyFont="1" applyFill="1" applyBorder="1"/>
    <xf numFmtId="0" fontId="4" fillId="12" borderId="19" xfId="0" applyFont="1" applyFill="1" applyBorder="1"/>
    <xf numFmtId="0" fontId="4" fillId="19" borderId="33" xfId="0" applyFont="1" applyFill="1" applyBorder="1"/>
    <xf numFmtId="0" fontId="0" fillId="19" borderId="20" xfId="0" applyFill="1" applyBorder="1"/>
    <xf numFmtId="0" fontId="4" fillId="0" borderId="19" xfId="0" applyFont="1" applyBorder="1"/>
    <xf numFmtId="0" fontId="4" fillId="7" borderId="1" xfId="0" applyFont="1" applyFill="1" applyBorder="1"/>
    <xf numFmtId="0" fontId="2" fillId="7" borderId="12" xfId="0" applyFont="1" applyFill="1" applyBorder="1" applyAlignment="1">
      <alignment horizontal="center"/>
    </xf>
    <xf numFmtId="0" fontId="8" fillId="7" borderId="2" xfId="0" applyFont="1" applyFill="1" applyBorder="1" applyAlignment="1">
      <alignment horizontal="center"/>
    </xf>
    <xf numFmtId="0" fontId="8" fillId="7" borderId="12" xfId="0" applyFont="1" applyFill="1" applyBorder="1" applyAlignment="1">
      <alignment horizontal="center"/>
    </xf>
    <xf numFmtId="0" fontId="9" fillId="7" borderId="13" xfId="0" applyFont="1" applyFill="1" applyBorder="1" applyAlignment="1">
      <alignment horizontal="center"/>
    </xf>
    <xf numFmtId="0" fontId="2" fillId="7" borderId="13" xfId="0" applyFont="1" applyFill="1" applyBorder="1" applyAlignment="1">
      <alignment horizontal="center"/>
    </xf>
    <xf numFmtId="0" fontId="11" fillId="7" borderId="12" xfId="0" applyFont="1" applyFill="1" applyBorder="1" applyAlignment="1">
      <alignment horizontal="center"/>
    </xf>
    <xf numFmtId="0" fontId="11" fillId="7" borderId="2" xfId="0" applyFont="1" applyFill="1" applyBorder="1" applyAlignment="1">
      <alignment horizontal="center"/>
    </xf>
    <xf numFmtId="0" fontId="12" fillId="7" borderId="2" xfId="0" applyFont="1" applyFill="1" applyBorder="1" applyAlignment="1">
      <alignment horizontal="center"/>
    </xf>
    <xf numFmtId="0" fontId="4" fillId="16" borderId="6" xfId="0" applyFont="1" applyFill="1" applyBorder="1" applyAlignment="1">
      <alignment horizontal="center"/>
    </xf>
    <xf numFmtId="0" fontId="2" fillId="7" borderId="18" xfId="0" applyFont="1" applyFill="1" applyBorder="1" applyAlignment="1">
      <alignment horizontal="center"/>
    </xf>
    <xf numFmtId="0" fontId="8" fillId="7" borderId="18" xfId="0" applyFont="1" applyFill="1" applyBorder="1" applyAlignment="1">
      <alignment horizontal="center"/>
    </xf>
    <xf numFmtId="0" fontId="12" fillId="7" borderId="17" xfId="0" applyFont="1" applyFill="1" applyBorder="1" applyAlignment="1">
      <alignment horizontal="center"/>
    </xf>
    <xf numFmtId="0" fontId="15" fillId="19" borderId="22" xfId="0" applyFont="1" applyFill="1" applyBorder="1" applyAlignment="1">
      <alignment horizontal="center"/>
    </xf>
    <xf numFmtId="0" fontId="12" fillId="19" borderId="22" xfId="0" applyFont="1" applyFill="1" applyBorder="1" applyAlignment="1">
      <alignment horizontal="center"/>
    </xf>
    <xf numFmtId="0" fontId="13" fillId="19" borderId="22" xfId="0" applyFont="1" applyFill="1" applyBorder="1" applyAlignment="1">
      <alignment horizontal="center"/>
    </xf>
    <xf numFmtId="0" fontId="0" fillId="19" borderId="0" xfId="0" applyFill="1"/>
    <xf numFmtId="0" fontId="93" fillId="3" borderId="23" xfId="0" applyFont="1" applyFill="1" applyBorder="1" applyAlignment="1">
      <alignment horizontal="center"/>
    </xf>
    <xf numFmtId="0" fontId="93" fillId="21" borderId="22" xfId="0" applyFont="1" applyFill="1" applyBorder="1" applyAlignment="1">
      <alignment horizontal="center"/>
    </xf>
    <xf numFmtId="0" fontId="22" fillId="21" borderId="19" xfId="0" applyFont="1" applyFill="1" applyBorder="1"/>
    <xf numFmtId="0" fontId="75" fillId="0" borderId="23" xfId="0" applyFont="1" applyBorder="1" applyAlignment="1">
      <alignment horizontal="center"/>
    </xf>
    <xf numFmtId="0" fontId="11" fillId="16" borderId="1" xfId="0" applyFont="1" applyFill="1" applyBorder="1" applyAlignment="1">
      <alignment horizontal="center"/>
    </xf>
    <xf numFmtId="0" fontId="12" fillId="22" borderId="22" xfId="0" applyFont="1" applyFill="1" applyBorder="1" applyAlignment="1">
      <alignment horizontal="center"/>
    </xf>
    <xf numFmtId="0" fontId="12" fillId="35" borderId="23" xfId="0" applyFont="1" applyFill="1" applyBorder="1" applyAlignment="1">
      <alignment horizontal="center"/>
    </xf>
    <xf numFmtId="0" fontId="12" fillId="22" borderId="0" xfId="0" applyFont="1" applyFill="1" applyBorder="1" applyAlignment="1">
      <alignment horizontal="center"/>
    </xf>
    <xf numFmtId="0" fontId="2" fillId="7" borderId="22" xfId="0" applyFont="1" applyFill="1" applyBorder="1" applyAlignment="1">
      <alignment horizontal="center"/>
    </xf>
    <xf numFmtId="0" fontId="22" fillId="7" borderId="18" xfId="0" applyFont="1" applyFill="1" applyBorder="1"/>
    <xf numFmtId="0" fontId="4" fillId="12" borderId="23" xfId="0" applyFont="1" applyFill="1" applyBorder="1"/>
    <xf numFmtId="0" fontId="4" fillId="19" borderId="19" xfId="0" applyFont="1" applyFill="1" applyBorder="1"/>
    <xf numFmtId="0" fontId="9" fillId="7" borderId="22" xfId="0" applyFont="1" applyFill="1" applyBorder="1" applyAlignment="1">
      <alignment horizontal="center"/>
    </xf>
    <xf numFmtId="0" fontId="8" fillId="7" borderId="0" xfId="0" applyFont="1" applyFill="1" applyBorder="1" applyAlignment="1">
      <alignment horizontal="center"/>
    </xf>
    <xf numFmtId="0" fontId="11" fillId="7" borderId="22" xfId="0" applyFont="1" applyFill="1" applyBorder="1" applyAlignment="1">
      <alignment horizontal="center"/>
    </xf>
    <xf numFmtId="0" fontId="8" fillId="7" borderId="22" xfId="0" applyFont="1" applyFill="1" applyBorder="1" applyAlignment="1">
      <alignment horizontal="center"/>
    </xf>
    <xf numFmtId="0" fontId="9" fillId="7" borderId="19" xfId="0" applyFont="1" applyFill="1" applyBorder="1" applyAlignment="1">
      <alignment horizontal="center"/>
    </xf>
    <xf numFmtId="0" fontId="4" fillId="7" borderId="6" xfId="0" applyFont="1" applyFill="1" applyBorder="1"/>
    <xf numFmtId="0" fontId="11" fillId="7" borderId="0" xfId="0" applyFont="1" applyFill="1" applyBorder="1" applyAlignment="1">
      <alignment horizontal="center"/>
    </xf>
    <xf numFmtId="0" fontId="2" fillId="7" borderId="19" xfId="0" applyFont="1" applyFill="1" applyBorder="1" applyAlignment="1">
      <alignment horizontal="center"/>
    </xf>
    <xf numFmtId="0" fontId="12" fillId="7" borderId="18" xfId="0" applyFont="1" applyFill="1" applyBorder="1" applyAlignment="1">
      <alignment horizontal="center"/>
    </xf>
    <xf numFmtId="0" fontId="11" fillId="7" borderId="18" xfId="0" applyFont="1" applyFill="1" applyBorder="1" applyAlignment="1">
      <alignment horizontal="center"/>
    </xf>
    <xf numFmtId="0" fontId="11" fillId="7" borderId="17" xfId="0" applyFont="1" applyFill="1" applyBorder="1" applyAlignment="1">
      <alignment horizontal="center"/>
    </xf>
    <xf numFmtId="0" fontId="14" fillId="19" borderId="22" xfId="0" applyFont="1" applyFill="1" applyBorder="1" applyAlignment="1">
      <alignment horizontal="center"/>
    </xf>
    <xf numFmtId="0" fontId="177" fillId="19" borderId="22" xfId="0" applyFont="1" applyFill="1" applyBorder="1" applyAlignment="1">
      <alignment horizontal="center" vertical="center"/>
    </xf>
    <xf numFmtId="0" fontId="4" fillId="0" borderId="13" xfId="0" applyFont="1" applyBorder="1" applyAlignment="1"/>
    <xf numFmtId="0" fontId="0" fillId="0" borderId="19" xfId="0" applyBorder="1" applyAlignment="1"/>
    <xf numFmtId="0" fontId="0" fillId="0" borderId="6" xfId="0" applyBorder="1" applyAlignment="1"/>
    <xf numFmtId="49" fontId="6" fillId="5" borderId="12" xfId="0" applyNumberFormat="1" applyFont="1" applyFill="1" applyBorder="1" applyAlignment="1">
      <alignment horizontal="center"/>
    </xf>
    <xf numFmtId="49" fontId="10" fillId="5" borderId="18" xfId="0" applyNumberFormat="1" applyFont="1" applyFill="1" applyBorder="1" applyAlignment="1">
      <alignment horizontal="center"/>
    </xf>
    <xf numFmtId="49" fontId="6" fillId="5" borderId="3" xfId="0" applyNumberFormat="1" applyFont="1" applyFill="1" applyBorder="1" applyAlignment="1">
      <alignment horizontal="center"/>
    </xf>
    <xf numFmtId="49" fontId="10" fillId="5" borderId="10" xfId="0" applyNumberFormat="1" applyFont="1" applyFill="1" applyBorder="1" applyAlignment="1">
      <alignment horizontal="center"/>
    </xf>
    <xf numFmtId="0" fontId="86" fillId="4" borderId="12" xfId="5" applyFont="1" applyFill="1" applyBorder="1" applyAlignment="1">
      <alignment horizontal="center" vertical="center"/>
    </xf>
    <xf numFmtId="0" fontId="86" fillId="4" borderId="18" xfId="5" applyFont="1" applyFill="1" applyBorder="1" applyAlignment="1">
      <alignment horizontal="center" vertical="center"/>
    </xf>
    <xf numFmtId="49" fontId="2" fillId="34" borderId="1" xfId="5" applyNumberFormat="1" applyFont="1" applyFill="1" applyBorder="1" applyAlignment="1">
      <alignment horizontal="center"/>
    </xf>
    <xf numFmtId="49" fontId="2" fillId="34" borderId="5" xfId="0" applyNumberFormat="1" applyFont="1" applyFill="1" applyBorder="1" applyAlignment="1">
      <alignment horizontal="center"/>
    </xf>
    <xf numFmtId="0" fontId="85" fillId="16" borderId="13" xfId="5" applyFont="1" applyFill="1" applyBorder="1" applyAlignment="1">
      <alignment horizontal="center"/>
    </xf>
    <xf numFmtId="0" fontId="140" fillId="0" borderId="3" xfId="0" applyFont="1" applyBorder="1" applyAlignment="1">
      <alignment horizontal="center"/>
    </xf>
    <xf numFmtId="0" fontId="48" fillId="14" borderId="12" xfId="5" applyFont="1" applyFill="1" applyBorder="1" applyAlignment="1">
      <alignment horizontal="center"/>
    </xf>
    <xf numFmtId="0" fontId="144" fillId="0" borderId="18" xfId="0" applyFont="1" applyBorder="1" applyAlignment="1">
      <alignment horizontal="center"/>
    </xf>
    <xf numFmtId="0" fontId="143" fillId="19" borderId="12" xfId="5" applyFont="1" applyFill="1" applyBorder="1" applyAlignment="1">
      <alignment horizontal="center"/>
    </xf>
    <xf numFmtId="0" fontId="145" fillId="19" borderId="18" xfId="0" applyFont="1" applyFill="1" applyBorder="1" applyAlignment="1">
      <alignment horizontal="center"/>
    </xf>
    <xf numFmtId="0" fontId="2" fillId="36" borderId="1" xfId="5" applyFont="1" applyFill="1" applyBorder="1" applyAlignment="1">
      <alignment horizontal="center"/>
    </xf>
    <xf numFmtId="0" fontId="2" fillId="36" borderId="4" xfId="5" applyFont="1" applyFill="1" applyBorder="1" applyAlignment="1">
      <alignment horizontal="center"/>
    </xf>
    <xf numFmtId="0" fontId="2" fillId="36" borderId="5" xfId="5" applyFont="1" applyFill="1" applyBorder="1" applyAlignment="1">
      <alignment horizontal="center"/>
    </xf>
    <xf numFmtId="0" fontId="86" fillId="4" borderId="22" xfId="5" applyFont="1" applyFill="1" applyBorder="1" applyAlignment="1">
      <alignment horizontal="center" vertical="center"/>
    </xf>
    <xf numFmtId="0" fontId="86" fillId="4" borderId="13" xfId="5" applyFont="1" applyFill="1" applyBorder="1" applyAlignment="1">
      <alignment horizontal="center" vertical="center"/>
    </xf>
    <xf numFmtId="0" fontId="86" fillId="4" borderId="6" xfId="5" applyFont="1" applyFill="1" applyBorder="1" applyAlignment="1">
      <alignment horizontal="center" vertical="center"/>
    </xf>
    <xf numFmtId="0" fontId="86" fillId="4" borderId="2" xfId="5" applyFont="1" applyFill="1" applyBorder="1" applyAlignment="1">
      <alignment horizontal="center" vertical="center"/>
    </xf>
    <xf numFmtId="0" fontId="86" fillId="4" borderId="3" xfId="5" applyFont="1" applyFill="1" applyBorder="1" applyAlignment="1">
      <alignment horizontal="center" vertical="center"/>
    </xf>
    <xf numFmtId="0" fontId="86" fillId="4" borderId="17" xfId="5" applyFont="1" applyFill="1" applyBorder="1" applyAlignment="1">
      <alignment horizontal="center" vertical="center"/>
    </xf>
    <xf numFmtId="0" fontId="86" fillId="4" borderId="10" xfId="5" applyFont="1" applyFill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49" fontId="177" fillId="5" borderId="12" xfId="5" applyNumberFormat="1" applyFont="1" applyFill="1" applyBorder="1" applyAlignment="1">
      <alignment horizontal="center"/>
    </xf>
    <xf numFmtId="49" fontId="177" fillId="5" borderId="18" xfId="5" applyNumberFormat="1" applyFont="1" applyFill="1" applyBorder="1" applyAlignment="1">
      <alignment horizontal="center"/>
    </xf>
    <xf numFmtId="49" fontId="178" fillId="14" borderId="12" xfId="5" applyNumberFormat="1" applyFont="1" applyFill="1" applyBorder="1" applyAlignment="1">
      <alignment horizontal="center"/>
    </xf>
    <xf numFmtId="0" fontId="10" fillId="14" borderId="18" xfId="5" applyFont="1" applyFill="1" applyBorder="1" applyAlignment="1">
      <alignment horizontal="center"/>
    </xf>
    <xf numFmtId="0" fontId="177" fillId="4" borderId="12" xfId="5" applyFont="1" applyFill="1" applyBorder="1" applyAlignment="1">
      <alignment horizontal="center"/>
    </xf>
    <xf numFmtId="0" fontId="177" fillId="4" borderId="18" xfId="5" applyFont="1" applyFill="1" applyBorder="1" applyAlignment="1">
      <alignment horizontal="center"/>
    </xf>
    <xf numFmtId="0" fontId="165" fillId="39" borderId="6" xfId="0" applyFont="1" applyFill="1" applyBorder="1" applyAlignment="1">
      <alignment horizontal="center"/>
    </xf>
    <xf numFmtId="0" fontId="165" fillId="39" borderId="17" xfId="0" applyFont="1" applyFill="1" applyBorder="1" applyAlignment="1">
      <alignment horizontal="center"/>
    </xf>
    <xf numFmtId="0" fontId="165" fillId="39" borderId="10" xfId="0" applyFont="1" applyFill="1" applyBorder="1" applyAlignment="1">
      <alignment horizontal="center"/>
    </xf>
    <xf numFmtId="0" fontId="1" fillId="12" borderId="6" xfId="0" applyFont="1" applyFill="1" applyBorder="1" applyAlignment="1">
      <alignment horizontal="center"/>
    </xf>
    <xf numFmtId="0" fontId="1" fillId="12" borderId="17" xfId="0" applyFont="1" applyFill="1" applyBorder="1" applyAlignment="1">
      <alignment horizontal="center"/>
    </xf>
    <xf numFmtId="0" fontId="1" fillId="12" borderId="10" xfId="0" applyFont="1" applyFill="1" applyBorder="1" applyAlignment="1">
      <alignment horizontal="center"/>
    </xf>
    <xf numFmtId="49" fontId="1" fillId="41" borderId="6" xfId="0" applyNumberFormat="1" applyFont="1" applyFill="1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0" xfId="0" applyBorder="1" applyAlignment="1">
      <alignment horizontal="center"/>
    </xf>
    <xf numFmtId="49" fontId="23" fillId="10" borderId="13" xfId="5" applyNumberFormat="1" applyFont="1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6" xfId="0" applyBorder="1" applyAlignment="1">
      <alignment horizontal="center"/>
    </xf>
    <xf numFmtId="49" fontId="49" fillId="39" borderId="13" xfId="0" applyNumberFormat="1" applyFont="1" applyFill="1" applyBorder="1" applyAlignment="1">
      <alignment horizontal="center"/>
    </xf>
    <xf numFmtId="0" fontId="137" fillId="0" borderId="2" xfId="0" applyFont="1" applyBorder="1" applyAlignment="1">
      <alignment horizontal="center"/>
    </xf>
    <xf numFmtId="0" fontId="137" fillId="0" borderId="3" xfId="0" applyFont="1" applyBorder="1" applyAlignment="1">
      <alignment horizontal="center"/>
    </xf>
    <xf numFmtId="49" fontId="177" fillId="5" borderId="13" xfId="5" applyNumberFormat="1" applyFont="1" applyFill="1" applyBorder="1" applyAlignment="1">
      <alignment horizontal="center"/>
    </xf>
    <xf numFmtId="49" fontId="177" fillId="5" borderId="6" xfId="5" applyNumberFormat="1" applyFont="1" applyFill="1" applyBorder="1" applyAlignment="1">
      <alignment horizontal="center"/>
    </xf>
    <xf numFmtId="49" fontId="178" fillId="14" borderId="13" xfId="5" applyNumberFormat="1" applyFont="1" applyFill="1" applyBorder="1" applyAlignment="1">
      <alignment horizontal="center"/>
    </xf>
    <xf numFmtId="49" fontId="178" fillId="14" borderId="2" xfId="5" applyNumberFormat="1" applyFont="1" applyFill="1" applyBorder="1" applyAlignment="1">
      <alignment horizontal="center"/>
    </xf>
    <xf numFmtId="49" fontId="178" fillId="14" borderId="3" xfId="5" applyNumberFormat="1" applyFont="1" applyFill="1" applyBorder="1" applyAlignment="1">
      <alignment horizontal="center"/>
    </xf>
    <xf numFmtId="49" fontId="178" fillId="14" borderId="6" xfId="5" applyNumberFormat="1" applyFont="1" applyFill="1" applyBorder="1" applyAlignment="1">
      <alignment horizontal="center"/>
    </xf>
    <xf numFmtId="49" fontId="178" fillId="14" borderId="17" xfId="5" applyNumberFormat="1" applyFont="1" applyFill="1" applyBorder="1" applyAlignment="1">
      <alignment horizontal="center"/>
    </xf>
    <xf numFmtId="49" fontId="178" fillId="14" borderId="10" xfId="5" applyNumberFormat="1" applyFont="1" applyFill="1" applyBorder="1" applyAlignment="1">
      <alignment horizontal="center"/>
    </xf>
    <xf numFmtId="49" fontId="1" fillId="12" borderId="13" xfId="0" applyNumberFormat="1" applyFont="1" applyFill="1" applyBorder="1" applyAlignment="1">
      <alignment horizontal="center"/>
    </xf>
    <xf numFmtId="0" fontId="0" fillId="12" borderId="2" xfId="0" applyFill="1" applyBorder="1" applyAlignment="1">
      <alignment horizontal="center"/>
    </xf>
    <xf numFmtId="0" fontId="0" fillId="12" borderId="3" xfId="0" applyFill="1" applyBorder="1" applyAlignment="1">
      <alignment horizontal="center"/>
    </xf>
    <xf numFmtId="49" fontId="1" fillId="24" borderId="13" xfId="5" applyNumberFormat="1" applyFont="1" applyFill="1" applyBorder="1" applyAlignment="1">
      <alignment horizontal="center"/>
    </xf>
    <xf numFmtId="49" fontId="1" fillId="41" borderId="13" xfId="0" applyNumberFormat="1" applyFont="1" applyFill="1" applyBorder="1" applyAlignment="1">
      <alignment horizontal="center"/>
    </xf>
    <xf numFmtId="0" fontId="177" fillId="4" borderId="13" xfId="5" applyFont="1" applyFill="1" applyBorder="1" applyAlignment="1">
      <alignment horizontal="center"/>
    </xf>
    <xf numFmtId="0" fontId="184" fillId="43" borderId="13" xfId="5" applyFont="1" applyFill="1" applyBorder="1" applyAlignment="1">
      <alignment horizontal="center"/>
    </xf>
    <xf numFmtId="0" fontId="184" fillId="43" borderId="2" xfId="0" applyFont="1" applyFill="1" applyBorder="1" applyAlignment="1">
      <alignment horizontal="center"/>
    </xf>
    <xf numFmtId="0" fontId="184" fillId="43" borderId="6" xfId="0" applyFont="1" applyFill="1" applyBorder="1" applyAlignment="1">
      <alignment horizontal="center"/>
    </xf>
    <xf numFmtId="0" fontId="184" fillId="43" borderId="17" xfId="0" applyFont="1" applyFill="1" applyBorder="1" applyAlignment="1">
      <alignment horizontal="center"/>
    </xf>
    <xf numFmtId="0" fontId="184" fillId="43" borderId="3" xfId="0" applyFont="1" applyFill="1" applyBorder="1" applyAlignment="1">
      <alignment horizontal="center"/>
    </xf>
    <xf numFmtId="0" fontId="184" fillId="43" borderId="10" xfId="0" applyFont="1" applyFill="1" applyBorder="1" applyAlignment="1">
      <alignment horizontal="center"/>
    </xf>
    <xf numFmtId="0" fontId="12" fillId="4" borderId="12" xfId="0" applyFont="1" applyFill="1" applyBorder="1" applyAlignment="1">
      <alignment wrapText="1"/>
    </xf>
    <xf numFmtId="0" fontId="0" fillId="0" borderId="22" xfId="0" applyBorder="1" applyAlignment="1">
      <alignment wrapText="1"/>
    </xf>
    <xf numFmtId="0" fontId="0" fillId="0" borderId="18" xfId="0" applyBorder="1" applyAlignment="1">
      <alignment wrapText="1"/>
    </xf>
    <xf numFmtId="0" fontId="12" fillId="4" borderId="12" xfId="0" applyFont="1" applyFill="1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12" fillId="4" borderId="12" xfId="0" applyFont="1" applyFill="1" applyBorder="1" applyAlignment="1">
      <alignment horizontal="center" vertical="center"/>
    </xf>
    <xf numFmtId="0" fontId="0" fillId="0" borderId="22" xfId="0" applyBorder="1" applyAlignment="1">
      <alignment vertical="center"/>
    </xf>
    <xf numFmtId="0" fontId="0" fillId="0" borderId="18" xfId="0" applyBorder="1" applyAlignment="1">
      <alignment vertical="center"/>
    </xf>
    <xf numFmtId="0" fontId="12" fillId="4" borderId="12" xfId="0" applyFont="1" applyFill="1" applyBorder="1" applyAlignment="1">
      <alignment horizontal="center" wrapText="1"/>
    </xf>
    <xf numFmtId="49" fontId="170" fillId="4" borderId="51" xfId="0" applyNumberFormat="1" applyFont="1" applyFill="1" applyBorder="1" applyAlignment="1">
      <alignment horizontal="center"/>
    </xf>
    <xf numFmtId="49" fontId="202" fillId="4" borderId="4" xfId="0" applyNumberFormat="1" applyFont="1" applyFill="1" applyBorder="1" applyAlignment="1">
      <alignment horizontal="center"/>
    </xf>
    <xf numFmtId="49" fontId="202" fillId="4" borderId="5" xfId="0" applyNumberFormat="1" applyFont="1" applyFill="1" applyBorder="1" applyAlignment="1">
      <alignment horizontal="center"/>
    </xf>
    <xf numFmtId="49" fontId="9" fillId="12" borderId="1" xfId="0" applyNumberFormat="1" applyFont="1" applyFill="1" applyBorder="1" applyAlignment="1">
      <alignment horizontal="center"/>
    </xf>
    <xf numFmtId="0" fontId="9" fillId="12" borderId="4" xfId="0" applyFont="1" applyFill="1" applyBorder="1" applyAlignment="1">
      <alignment horizontal="center"/>
    </xf>
    <xf numFmtId="0" fontId="9" fillId="12" borderId="5" xfId="0" applyFont="1" applyFill="1" applyBorder="1" applyAlignment="1">
      <alignment horizontal="center"/>
    </xf>
    <xf numFmtId="0" fontId="12" fillId="4" borderId="22" xfId="0" applyFont="1" applyFill="1" applyBorder="1" applyAlignment="1">
      <alignment horizontal="center" vertical="center" wrapText="1"/>
    </xf>
    <xf numFmtId="0" fontId="12" fillId="4" borderId="18" xfId="0" applyFont="1" applyFill="1" applyBorder="1" applyAlignment="1">
      <alignment horizontal="center" vertical="center" wrapText="1"/>
    </xf>
    <xf numFmtId="0" fontId="0" fillId="0" borderId="22" xfId="0" applyBorder="1" applyAlignment="1">
      <alignment vertical="center" wrapText="1"/>
    </xf>
    <xf numFmtId="0" fontId="0" fillId="0" borderId="18" xfId="0" applyBorder="1" applyAlignment="1">
      <alignment vertical="center" wrapText="1"/>
    </xf>
    <xf numFmtId="49" fontId="12" fillId="4" borderId="22" xfId="0" applyNumberFormat="1" applyFont="1" applyFill="1" applyBorder="1" applyAlignment="1">
      <alignment horizontal="center" vertical="center" wrapText="1"/>
    </xf>
    <xf numFmtId="49" fontId="0" fillId="0" borderId="22" xfId="0" applyNumberFormat="1" applyBorder="1" applyAlignment="1">
      <alignment vertical="center" wrapText="1"/>
    </xf>
    <xf numFmtId="49" fontId="0" fillId="0" borderId="18" xfId="0" applyNumberFormat="1" applyBorder="1" applyAlignment="1">
      <alignment vertical="center" wrapText="1"/>
    </xf>
    <xf numFmtId="49" fontId="12" fillId="4" borderId="12" xfId="0" applyNumberFormat="1" applyFont="1" applyFill="1" applyBorder="1" applyAlignment="1">
      <alignment horizontal="center" vertical="center" wrapText="1"/>
    </xf>
  </cellXfs>
  <cellStyles count="6">
    <cellStyle name="Komma 2" xfId="1"/>
    <cellStyle name="Komma 3" xfId="2"/>
    <cellStyle name="Standard" xfId="0" builtinId="0"/>
    <cellStyle name="Standard 2" xfId="3"/>
    <cellStyle name="Standard 3" xfId="4"/>
    <cellStyle name="Standard 4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4.png"/><Relationship Id="rId18" Type="http://schemas.openxmlformats.org/officeDocument/2006/relationships/image" Target="../media/image29.jpeg"/><Relationship Id="rId26" Type="http://schemas.openxmlformats.org/officeDocument/2006/relationships/image" Target="../media/image37.jpeg"/><Relationship Id="rId39" Type="http://schemas.openxmlformats.org/officeDocument/2006/relationships/image" Target="../media/image50.png"/><Relationship Id="rId21" Type="http://schemas.openxmlformats.org/officeDocument/2006/relationships/image" Target="../media/image32.png"/><Relationship Id="rId34" Type="http://schemas.openxmlformats.org/officeDocument/2006/relationships/image" Target="../media/image45.jpeg"/><Relationship Id="rId42" Type="http://schemas.openxmlformats.org/officeDocument/2006/relationships/image" Target="../media/image53.png"/><Relationship Id="rId47" Type="http://schemas.openxmlformats.org/officeDocument/2006/relationships/image" Target="../media/image58.png"/><Relationship Id="rId50" Type="http://schemas.openxmlformats.org/officeDocument/2006/relationships/image" Target="../media/image61.png"/><Relationship Id="rId55" Type="http://schemas.openxmlformats.org/officeDocument/2006/relationships/image" Target="../media/image66.png"/><Relationship Id="rId63" Type="http://schemas.openxmlformats.org/officeDocument/2006/relationships/image" Target="../media/image74.png"/><Relationship Id="rId68" Type="http://schemas.openxmlformats.org/officeDocument/2006/relationships/image" Target="../media/image79.jpeg"/><Relationship Id="rId76" Type="http://schemas.openxmlformats.org/officeDocument/2006/relationships/image" Target="../media/image87.jpeg"/><Relationship Id="rId7" Type="http://schemas.openxmlformats.org/officeDocument/2006/relationships/image" Target="../media/image18.png"/><Relationship Id="rId71" Type="http://schemas.openxmlformats.org/officeDocument/2006/relationships/image" Target="../media/image82.png"/><Relationship Id="rId2" Type="http://schemas.openxmlformats.org/officeDocument/2006/relationships/image" Target="../media/image13.jpeg"/><Relationship Id="rId16" Type="http://schemas.openxmlformats.org/officeDocument/2006/relationships/image" Target="../media/image27.jpeg"/><Relationship Id="rId29" Type="http://schemas.openxmlformats.org/officeDocument/2006/relationships/image" Target="../media/image40.png"/><Relationship Id="rId11" Type="http://schemas.openxmlformats.org/officeDocument/2006/relationships/image" Target="../media/image22.jpeg"/><Relationship Id="rId24" Type="http://schemas.openxmlformats.org/officeDocument/2006/relationships/image" Target="../media/image35.jpeg"/><Relationship Id="rId32" Type="http://schemas.openxmlformats.org/officeDocument/2006/relationships/image" Target="../media/image43.png"/><Relationship Id="rId37" Type="http://schemas.openxmlformats.org/officeDocument/2006/relationships/image" Target="../media/image48.jpeg"/><Relationship Id="rId40" Type="http://schemas.openxmlformats.org/officeDocument/2006/relationships/image" Target="../media/image51.jpeg"/><Relationship Id="rId45" Type="http://schemas.openxmlformats.org/officeDocument/2006/relationships/image" Target="../media/image56.jpeg"/><Relationship Id="rId53" Type="http://schemas.openxmlformats.org/officeDocument/2006/relationships/image" Target="../media/image64.jpeg"/><Relationship Id="rId58" Type="http://schemas.openxmlformats.org/officeDocument/2006/relationships/image" Target="../media/image69.png"/><Relationship Id="rId66" Type="http://schemas.openxmlformats.org/officeDocument/2006/relationships/image" Target="../media/image77.jpeg"/><Relationship Id="rId74" Type="http://schemas.openxmlformats.org/officeDocument/2006/relationships/image" Target="../media/image85.jpeg"/><Relationship Id="rId79" Type="http://schemas.openxmlformats.org/officeDocument/2006/relationships/image" Target="../media/image90.png"/><Relationship Id="rId5" Type="http://schemas.openxmlformats.org/officeDocument/2006/relationships/image" Target="../media/image16.png"/><Relationship Id="rId61" Type="http://schemas.openxmlformats.org/officeDocument/2006/relationships/image" Target="../media/image72.jpeg"/><Relationship Id="rId82" Type="http://schemas.openxmlformats.org/officeDocument/2006/relationships/image" Target="../media/image93.jpeg"/><Relationship Id="rId10" Type="http://schemas.openxmlformats.org/officeDocument/2006/relationships/image" Target="../media/image21.png"/><Relationship Id="rId19" Type="http://schemas.openxmlformats.org/officeDocument/2006/relationships/image" Target="../media/image30.png"/><Relationship Id="rId31" Type="http://schemas.openxmlformats.org/officeDocument/2006/relationships/image" Target="../media/image42.png"/><Relationship Id="rId44" Type="http://schemas.openxmlformats.org/officeDocument/2006/relationships/image" Target="../media/image55.jpeg"/><Relationship Id="rId52" Type="http://schemas.openxmlformats.org/officeDocument/2006/relationships/image" Target="../media/image63.jpeg"/><Relationship Id="rId60" Type="http://schemas.openxmlformats.org/officeDocument/2006/relationships/image" Target="../media/image71.png"/><Relationship Id="rId65" Type="http://schemas.openxmlformats.org/officeDocument/2006/relationships/image" Target="../media/image76.jpeg"/><Relationship Id="rId73" Type="http://schemas.openxmlformats.org/officeDocument/2006/relationships/image" Target="../media/image84.png"/><Relationship Id="rId78" Type="http://schemas.openxmlformats.org/officeDocument/2006/relationships/image" Target="../media/image89.jpeg"/><Relationship Id="rId81" Type="http://schemas.openxmlformats.org/officeDocument/2006/relationships/image" Target="../media/image92.jpeg"/><Relationship Id="rId4" Type="http://schemas.openxmlformats.org/officeDocument/2006/relationships/image" Target="../media/image15.png"/><Relationship Id="rId9" Type="http://schemas.openxmlformats.org/officeDocument/2006/relationships/image" Target="../media/image20.png"/><Relationship Id="rId14" Type="http://schemas.openxmlformats.org/officeDocument/2006/relationships/image" Target="../media/image25.jpeg"/><Relationship Id="rId22" Type="http://schemas.openxmlformats.org/officeDocument/2006/relationships/image" Target="../media/image33.jpeg"/><Relationship Id="rId27" Type="http://schemas.openxmlformats.org/officeDocument/2006/relationships/image" Target="../media/image38.jpeg"/><Relationship Id="rId30" Type="http://schemas.openxmlformats.org/officeDocument/2006/relationships/image" Target="../media/image41.jpeg"/><Relationship Id="rId35" Type="http://schemas.openxmlformats.org/officeDocument/2006/relationships/image" Target="../media/image46.png"/><Relationship Id="rId43" Type="http://schemas.openxmlformats.org/officeDocument/2006/relationships/image" Target="../media/image54.jpeg"/><Relationship Id="rId48" Type="http://schemas.openxmlformats.org/officeDocument/2006/relationships/image" Target="../media/image59.png"/><Relationship Id="rId56" Type="http://schemas.openxmlformats.org/officeDocument/2006/relationships/image" Target="../media/image67.jpeg"/><Relationship Id="rId64" Type="http://schemas.openxmlformats.org/officeDocument/2006/relationships/image" Target="../media/image75.png"/><Relationship Id="rId69" Type="http://schemas.openxmlformats.org/officeDocument/2006/relationships/image" Target="../media/image80.jpeg"/><Relationship Id="rId77" Type="http://schemas.openxmlformats.org/officeDocument/2006/relationships/image" Target="../media/image88.png"/><Relationship Id="rId8" Type="http://schemas.openxmlformats.org/officeDocument/2006/relationships/image" Target="../media/image19.jpeg"/><Relationship Id="rId51" Type="http://schemas.openxmlformats.org/officeDocument/2006/relationships/image" Target="../media/image62.jpeg"/><Relationship Id="rId72" Type="http://schemas.openxmlformats.org/officeDocument/2006/relationships/image" Target="../media/image83.png"/><Relationship Id="rId80" Type="http://schemas.openxmlformats.org/officeDocument/2006/relationships/image" Target="../media/image91.jpeg"/><Relationship Id="rId3" Type="http://schemas.openxmlformats.org/officeDocument/2006/relationships/image" Target="../media/image14.png"/><Relationship Id="rId12" Type="http://schemas.openxmlformats.org/officeDocument/2006/relationships/image" Target="../media/image23.png"/><Relationship Id="rId17" Type="http://schemas.openxmlformats.org/officeDocument/2006/relationships/image" Target="../media/image28.png"/><Relationship Id="rId25" Type="http://schemas.openxmlformats.org/officeDocument/2006/relationships/image" Target="../media/image36.png"/><Relationship Id="rId33" Type="http://schemas.openxmlformats.org/officeDocument/2006/relationships/image" Target="../media/image44.jpeg"/><Relationship Id="rId38" Type="http://schemas.openxmlformats.org/officeDocument/2006/relationships/image" Target="../media/image49.png"/><Relationship Id="rId46" Type="http://schemas.openxmlformats.org/officeDocument/2006/relationships/image" Target="../media/image57.png"/><Relationship Id="rId59" Type="http://schemas.openxmlformats.org/officeDocument/2006/relationships/image" Target="../media/image70.png"/><Relationship Id="rId67" Type="http://schemas.openxmlformats.org/officeDocument/2006/relationships/image" Target="../media/image78.jpeg"/><Relationship Id="rId20" Type="http://schemas.openxmlformats.org/officeDocument/2006/relationships/image" Target="../media/image31.png"/><Relationship Id="rId41" Type="http://schemas.openxmlformats.org/officeDocument/2006/relationships/image" Target="../media/image52.jpeg"/><Relationship Id="rId54" Type="http://schemas.openxmlformats.org/officeDocument/2006/relationships/image" Target="../media/image65.png"/><Relationship Id="rId62" Type="http://schemas.openxmlformats.org/officeDocument/2006/relationships/image" Target="../media/image73.png"/><Relationship Id="rId70" Type="http://schemas.openxmlformats.org/officeDocument/2006/relationships/image" Target="../media/image81.png"/><Relationship Id="rId75" Type="http://schemas.openxmlformats.org/officeDocument/2006/relationships/image" Target="../media/image86.jpeg"/><Relationship Id="rId83" Type="http://schemas.openxmlformats.org/officeDocument/2006/relationships/image" Target="../media/image94.jpeg"/><Relationship Id="rId1" Type="http://schemas.openxmlformats.org/officeDocument/2006/relationships/image" Target="../media/image12.png"/><Relationship Id="rId6" Type="http://schemas.openxmlformats.org/officeDocument/2006/relationships/image" Target="../media/image17.png"/><Relationship Id="rId15" Type="http://schemas.openxmlformats.org/officeDocument/2006/relationships/image" Target="../media/image26.png"/><Relationship Id="rId23" Type="http://schemas.openxmlformats.org/officeDocument/2006/relationships/image" Target="../media/image34.png"/><Relationship Id="rId28" Type="http://schemas.openxmlformats.org/officeDocument/2006/relationships/image" Target="../media/image39.jpeg"/><Relationship Id="rId36" Type="http://schemas.openxmlformats.org/officeDocument/2006/relationships/image" Target="../media/image47.png"/><Relationship Id="rId49" Type="http://schemas.openxmlformats.org/officeDocument/2006/relationships/image" Target="../media/image60.jpeg"/><Relationship Id="rId57" Type="http://schemas.openxmlformats.org/officeDocument/2006/relationships/image" Target="../media/image68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1.gif"/><Relationship Id="rId13" Type="http://schemas.openxmlformats.org/officeDocument/2006/relationships/image" Target="../media/image106.gif"/><Relationship Id="rId18" Type="http://schemas.openxmlformats.org/officeDocument/2006/relationships/image" Target="../media/image111.png"/><Relationship Id="rId26" Type="http://schemas.openxmlformats.org/officeDocument/2006/relationships/image" Target="../media/image119.png"/><Relationship Id="rId3" Type="http://schemas.openxmlformats.org/officeDocument/2006/relationships/image" Target="../media/image97.jpeg"/><Relationship Id="rId21" Type="http://schemas.openxmlformats.org/officeDocument/2006/relationships/image" Target="../media/image114.jpeg"/><Relationship Id="rId7" Type="http://schemas.openxmlformats.org/officeDocument/2006/relationships/image" Target="../media/image100.jpeg"/><Relationship Id="rId12" Type="http://schemas.openxmlformats.org/officeDocument/2006/relationships/image" Target="../media/image105.png"/><Relationship Id="rId17" Type="http://schemas.openxmlformats.org/officeDocument/2006/relationships/image" Target="../media/image110.jpeg"/><Relationship Id="rId25" Type="http://schemas.openxmlformats.org/officeDocument/2006/relationships/image" Target="../media/image118.png"/><Relationship Id="rId2" Type="http://schemas.openxmlformats.org/officeDocument/2006/relationships/image" Target="../media/image96.png"/><Relationship Id="rId16" Type="http://schemas.openxmlformats.org/officeDocument/2006/relationships/image" Target="../media/image109.gif"/><Relationship Id="rId20" Type="http://schemas.openxmlformats.org/officeDocument/2006/relationships/image" Target="../media/image113.jpeg"/><Relationship Id="rId1" Type="http://schemas.openxmlformats.org/officeDocument/2006/relationships/image" Target="../media/image95.png"/><Relationship Id="rId6" Type="http://schemas.openxmlformats.org/officeDocument/2006/relationships/image" Target="../media/image99.png"/><Relationship Id="rId11" Type="http://schemas.openxmlformats.org/officeDocument/2006/relationships/image" Target="../media/image104.jpeg"/><Relationship Id="rId24" Type="http://schemas.openxmlformats.org/officeDocument/2006/relationships/image" Target="../media/image117.png"/><Relationship Id="rId5" Type="http://schemas.openxmlformats.org/officeDocument/2006/relationships/image" Target="../media/image98.jpeg"/><Relationship Id="rId15" Type="http://schemas.openxmlformats.org/officeDocument/2006/relationships/image" Target="../media/image108.jpeg"/><Relationship Id="rId23" Type="http://schemas.openxmlformats.org/officeDocument/2006/relationships/image" Target="../media/image116.jpeg"/><Relationship Id="rId28" Type="http://schemas.openxmlformats.org/officeDocument/2006/relationships/image" Target="../media/image121.gif"/><Relationship Id="rId10" Type="http://schemas.openxmlformats.org/officeDocument/2006/relationships/image" Target="../media/image103.png"/><Relationship Id="rId19" Type="http://schemas.openxmlformats.org/officeDocument/2006/relationships/image" Target="../media/image112.jpeg"/><Relationship Id="rId4" Type="http://schemas.openxmlformats.org/officeDocument/2006/relationships/hyperlink" Target="javascript:;" TargetMode="External"/><Relationship Id="rId9" Type="http://schemas.openxmlformats.org/officeDocument/2006/relationships/image" Target="../media/image102.gif"/><Relationship Id="rId14" Type="http://schemas.openxmlformats.org/officeDocument/2006/relationships/image" Target="../media/image107.jpeg"/><Relationship Id="rId22" Type="http://schemas.openxmlformats.org/officeDocument/2006/relationships/image" Target="../media/image115.png"/><Relationship Id="rId27" Type="http://schemas.openxmlformats.org/officeDocument/2006/relationships/image" Target="../media/image12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</xdr:col>
      <xdr:colOff>0</xdr:colOff>
      <xdr:row>5</xdr:row>
      <xdr:rowOff>9525</xdr:rowOff>
    </xdr:to>
    <xdr:pic>
      <xdr:nvPicPr>
        <xdr:cNvPr id="2" name="Grafik 2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0025"/>
          <a:ext cx="7429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13</xdr:col>
      <xdr:colOff>19050</xdr:colOff>
      <xdr:row>5</xdr:row>
      <xdr:rowOff>638175</xdr:rowOff>
    </xdr:to>
    <xdr:pic>
      <xdr:nvPicPr>
        <xdr:cNvPr id="2" name="Grafik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0" y="885825"/>
          <a:ext cx="6000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5</xdr:row>
      <xdr:rowOff>0</xdr:rowOff>
    </xdr:from>
    <xdr:to>
      <xdr:col>14</xdr:col>
      <xdr:colOff>9525</xdr:colOff>
      <xdr:row>6</xdr:row>
      <xdr:rowOff>9525</xdr:rowOff>
    </xdr:to>
    <xdr:pic>
      <xdr:nvPicPr>
        <xdr:cNvPr id="3" name="Grafik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3775" y="885825"/>
          <a:ext cx="5905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5</xdr:row>
      <xdr:rowOff>0</xdr:rowOff>
    </xdr:from>
    <xdr:to>
      <xdr:col>15</xdr:col>
      <xdr:colOff>0</xdr:colOff>
      <xdr:row>6</xdr:row>
      <xdr:rowOff>9525</xdr:rowOff>
    </xdr:to>
    <xdr:pic>
      <xdr:nvPicPr>
        <xdr:cNvPr id="4" name="Grafik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0" y="885825"/>
          <a:ext cx="6286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561975</xdr:colOff>
      <xdr:row>5</xdr:row>
      <xdr:rowOff>638175</xdr:rowOff>
    </xdr:to>
    <xdr:pic>
      <xdr:nvPicPr>
        <xdr:cNvPr id="5" name="Grafik 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53450" y="885825"/>
          <a:ext cx="5619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0</xdr:colOff>
      <xdr:row>4</xdr:row>
      <xdr:rowOff>342900</xdr:rowOff>
    </xdr:from>
    <xdr:to>
      <xdr:col>16</xdr:col>
      <xdr:colOff>571500</xdr:colOff>
      <xdr:row>6</xdr:row>
      <xdr:rowOff>9525</xdr:rowOff>
    </xdr:to>
    <xdr:pic>
      <xdr:nvPicPr>
        <xdr:cNvPr id="6" name="Grafik 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876300"/>
          <a:ext cx="5715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0</xdr:colOff>
      <xdr:row>5</xdr:row>
      <xdr:rowOff>0</xdr:rowOff>
    </xdr:from>
    <xdr:to>
      <xdr:col>17</xdr:col>
      <xdr:colOff>571500</xdr:colOff>
      <xdr:row>6</xdr:row>
      <xdr:rowOff>0</xdr:rowOff>
    </xdr:to>
    <xdr:pic>
      <xdr:nvPicPr>
        <xdr:cNvPr id="7" name="Grafik 1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885825"/>
          <a:ext cx="5715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0</xdr:colOff>
      <xdr:row>5</xdr:row>
      <xdr:rowOff>0</xdr:rowOff>
    </xdr:from>
    <xdr:to>
      <xdr:col>18</xdr:col>
      <xdr:colOff>571500</xdr:colOff>
      <xdr:row>6</xdr:row>
      <xdr:rowOff>0</xdr:rowOff>
    </xdr:to>
    <xdr:pic>
      <xdr:nvPicPr>
        <xdr:cNvPr id="8" name="Grafik 1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96525" y="885825"/>
          <a:ext cx="5715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571500</xdr:colOff>
      <xdr:row>5</xdr:row>
      <xdr:rowOff>638175</xdr:rowOff>
    </xdr:to>
    <xdr:pic>
      <xdr:nvPicPr>
        <xdr:cNvPr id="9" name="Grafik 1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8650" y="885825"/>
          <a:ext cx="5715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5</xdr:row>
      <xdr:rowOff>0</xdr:rowOff>
    </xdr:from>
    <xdr:to>
      <xdr:col>9</xdr:col>
      <xdr:colOff>561975</xdr:colOff>
      <xdr:row>5</xdr:row>
      <xdr:rowOff>638175</xdr:rowOff>
    </xdr:to>
    <xdr:pic>
      <xdr:nvPicPr>
        <xdr:cNvPr id="10" name="Grafik 16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885825"/>
          <a:ext cx="5619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5</xdr:row>
      <xdr:rowOff>0</xdr:rowOff>
    </xdr:from>
    <xdr:to>
      <xdr:col>10</xdr:col>
      <xdr:colOff>561975</xdr:colOff>
      <xdr:row>5</xdr:row>
      <xdr:rowOff>638175</xdr:rowOff>
    </xdr:to>
    <xdr:pic>
      <xdr:nvPicPr>
        <xdr:cNvPr id="11" name="Grafik 1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885825"/>
          <a:ext cx="5619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5</xdr:row>
      <xdr:rowOff>0</xdr:rowOff>
    </xdr:from>
    <xdr:to>
      <xdr:col>11</xdr:col>
      <xdr:colOff>561975</xdr:colOff>
      <xdr:row>5</xdr:row>
      <xdr:rowOff>638175</xdr:rowOff>
    </xdr:to>
    <xdr:pic>
      <xdr:nvPicPr>
        <xdr:cNvPr id="12" name="Grafik 1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1725" y="885825"/>
          <a:ext cx="5619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5</xdr:row>
      <xdr:rowOff>0</xdr:rowOff>
    </xdr:from>
    <xdr:to>
      <xdr:col>7</xdr:col>
      <xdr:colOff>571500</xdr:colOff>
      <xdr:row>6</xdr:row>
      <xdr:rowOff>9525</xdr:rowOff>
    </xdr:to>
    <xdr:pic>
      <xdr:nvPicPr>
        <xdr:cNvPr id="13" name="Grafik 1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885825"/>
          <a:ext cx="5715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571500</xdr:colOff>
      <xdr:row>6</xdr:row>
      <xdr:rowOff>9525</xdr:rowOff>
    </xdr:to>
    <xdr:pic>
      <xdr:nvPicPr>
        <xdr:cNvPr id="14" name="Grafik 2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" y="885825"/>
          <a:ext cx="5715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571500</xdr:colOff>
      <xdr:row>6</xdr:row>
      <xdr:rowOff>9525</xdr:rowOff>
    </xdr:to>
    <xdr:pic>
      <xdr:nvPicPr>
        <xdr:cNvPr id="15" name="Grafik 2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5" y="885825"/>
          <a:ext cx="5715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571500</xdr:colOff>
      <xdr:row>6</xdr:row>
      <xdr:rowOff>9525</xdr:rowOff>
    </xdr:to>
    <xdr:pic>
      <xdr:nvPicPr>
        <xdr:cNvPr id="16" name="Grafik 2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885825"/>
          <a:ext cx="5715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571500</xdr:colOff>
      <xdr:row>6</xdr:row>
      <xdr:rowOff>9525</xdr:rowOff>
    </xdr:to>
    <xdr:pic>
      <xdr:nvPicPr>
        <xdr:cNvPr id="17" name="Grafik 2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885825"/>
          <a:ext cx="5715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571500</xdr:colOff>
      <xdr:row>6</xdr:row>
      <xdr:rowOff>9525</xdr:rowOff>
    </xdr:to>
    <xdr:pic>
      <xdr:nvPicPr>
        <xdr:cNvPr id="18" name="Grafik 2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885825"/>
          <a:ext cx="5715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2</xdr:col>
      <xdr:colOff>9525</xdr:colOff>
      <xdr:row>6</xdr:row>
      <xdr:rowOff>19050</xdr:rowOff>
    </xdr:to>
    <xdr:pic>
      <xdr:nvPicPr>
        <xdr:cNvPr id="19" name="Grafik 2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885825"/>
          <a:ext cx="9048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9524</xdr:colOff>
      <xdr:row>5</xdr:row>
      <xdr:rowOff>19050</xdr:rowOff>
    </xdr:from>
    <xdr:to>
      <xdr:col>12</xdr:col>
      <xdr:colOff>0</xdr:colOff>
      <xdr:row>5</xdr:row>
      <xdr:rowOff>504825</xdr:rowOff>
    </xdr:to>
    <xdr:pic>
      <xdr:nvPicPr>
        <xdr:cNvPr id="2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6524" y="885825"/>
          <a:ext cx="571501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19049</xdr:colOff>
      <xdr:row>5</xdr:row>
      <xdr:rowOff>19050</xdr:rowOff>
    </xdr:from>
    <xdr:to>
      <xdr:col>8</xdr:col>
      <xdr:colOff>571500</xdr:colOff>
      <xdr:row>5</xdr:row>
      <xdr:rowOff>504825</xdr:rowOff>
    </xdr:to>
    <xdr:pic>
      <xdr:nvPicPr>
        <xdr:cNvPr id="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2974" y="885825"/>
          <a:ext cx="552451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9526</xdr:colOff>
      <xdr:row>5</xdr:row>
      <xdr:rowOff>9525</xdr:rowOff>
    </xdr:from>
    <xdr:to>
      <xdr:col>7</xdr:col>
      <xdr:colOff>571500</xdr:colOff>
      <xdr:row>5</xdr:row>
      <xdr:rowOff>504825</xdr:rowOff>
    </xdr:to>
    <xdr:pic>
      <xdr:nvPicPr>
        <xdr:cNvPr id="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6" y="876300"/>
          <a:ext cx="561974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13</xdr:col>
      <xdr:colOff>19050</xdr:colOff>
      <xdr:row>5</xdr:row>
      <xdr:rowOff>9525</xdr:rowOff>
    </xdr:from>
    <xdr:to>
      <xdr:col>13</xdr:col>
      <xdr:colOff>571500</xdr:colOff>
      <xdr:row>5</xdr:row>
      <xdr:rowOff>504825</xdr:rowOff>
    </xdr:to>
    <xdr:pic>
      <xdr:nvPicPr>
        <xdr:cNvPr id="5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8100" y="876300"/>
          <a:ext cx="552450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15</xdr:col>
      <xdr:colOff>0</xdr:colOff>
      <xdr:row>5</xdr:row>
      <xdr:rowOff>9525</xdr:rowOff>
    </xdr:from>
    <xdr:to>
      <xdr:col>15</xdr:col>
      <xdr:colOff>552450</xdr:colOff>
      <xdr:row>5</xdr:row>
      <xdr:rowOff>504825</xdr:rowOff>
    </xdr:to>
    <xdr:pic>
      <xdr:nvPicPr>
        <xdr:cNvPr id="6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86825" y="876300"/>
          <a:ext cx="552450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15</xdr:col>
      <xdr:colOff>571500</xdr:colOff>
      <xdr:row>5</xdr:row>
      <xdr:rowOff>9525</xdr:rowOff>
    </xdr:from>
    <xdr:to>
      <xdr:col>16</xdr:col>
      <xdr:colOff>552450</xdr:colOff>
      <xdr:row>5</xdr:row>
      <xdr:rowOff>504825</xdr:rowOff>
    </xdr:to>
    <xdr:pic>
      <xdr:nvPicPr>
        <xdr:cNvPr id="7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58325" y="876300"/>
          <a:ext cx="5619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12</xdr:col>
      <xdr:colOff>28574</xdr:colOff>
      <xdr:row>5</xdr:row>
      <xdr:rowOff>9525</xdr:rowOff>
    </xdr:from>
    <xdr:to>
      <xdr:col>12</xdr:col>
      <xdr:colOff>571499</xdr:colOff>
      <xdr:row>5</xdr:row>
      <xdr:rowOff>495300</xdr:rowOff>
    </xdr:to>
    <xdr:pic>
      <xdr:nvPicPr>
        <xdr:cNvPr id="8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86599" y="876300"/>
          <a:ext cx="542925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19049</xdr:colOff>
      <xdr:row>5</xdr:row>
      <xdr:rowOff>0</xdr:rowOff>
    </xdr:from>
    <xdr:to>
      <xdr:col>2</xdr:col>
      <xdr:colOff>581024</xdr:colOff>
      <xdr:row>5</xdr:row>
      <xdr:rowOff>495300</xdr:rowOff>
    </xdr:to>
    <xdr:pic>
      <xdr:nvPicPr>
        <xdr:cNvPr id="9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4" y="866775"/>
          <a:ext cx="5619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571500</xdr:colOff>
      <xdr:row>5</xdr:row>
      <xdr:rowOff>504825</xdr:rowOff>
    </xdr:to>
    <xdr:pic>
      <xdr:nvPicPr>
        <xdr:cNvPr id="10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866775"/>
          <a:ext cx="571500" cy="504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3</xdr:col>
      <xdr:colOff>9524</xdr:colOff>
      <xdr:row>4</xdr:row>
      <xdr:rowOff>180974</xdr:rowOff>
    </xdr:from>
    <xdr:to>
      <xdr:col>3</xdr:col>
      <xdr:colOff>571499</xdr:colOff>
      <xdr:row>5</xdr:row>
      <xdr:rowOff>504825</xdr:rowOff>
    </xdr:to>
    <xdr:pic>
      <xdr:nvPicPr>
        <xdr:cNvPr id="11" name="Grafik 10"/>
        <xdr:cNvPicPr/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838324" y="857249"/>
          <a:ext cx="561975" cy="514351"/>
        </a:xfrm>
        <a:prstGeom prst="rect">
          <a:avLst/>
        </a:prstGeom>
      </xdr:spPr>
    </xdr:pic>
    <xdr:clientData/>
  </xdr:twoCellAnchor>
  <xdr:twoCellAnchor editAs="oneCell">
    <xdr:from>
      <xdr:col>4</xdr:col>
      <xdr:colOff>581024</xdr:colOff>
      <xdr:row>5</xdr:row>
      <xdr:rowOff>0</xdr:rowOff>
    </xdr:from>
    <xdr:to>
      <xdr:col>5</xdr:col>
      <xdr:colOff>561974</xdr:colOff>
      <xdr:row>6</xdr:row>
      <xdr:rowOff>0</xdr:rowOff>
    </xdr:to>
    <xdr:pic>
      <xdr:nvPicPr>
        <xdr:cNvPr id="12" name="Picture 19" descr="ANd9GcTz124uMzpxZ7YWBjJT0tIGbNq2ZH4nQ7J5KPVKf-Z6nRajpkGgxQ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0849" y="866775"/>
          <a:ext cx="5619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38099</xdr:colOff>
      <xdr:row>5</xdr:row>
      <xdr:rowOff>9525</xdr:rowOff>
    </xdr:from>
    <xdr:to>
      <xdr:col>21</xdr:col>
      <xdr:colOff>19049</xdr:colOff>
      <xdr:row>6</xdr:row>
      <xdr:rowOff>9525</xdr:rowOff>
    </xdr:to>
    <xdr:pic>
      <xdr:nvPicPr>
        <xdr:cNvPr id="13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0049" y="876300"/>
          <a:ext cx="561975" cy="514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21</xdr:col>
      <xdr:colOff>28575</xdr:colOff>
      <xdr:row>5</xdr:row>
      <xdr:rowOff>9525</xdr:rowOff>
    </xdr:from>
    <xdr:to>
      <xdr:col>22</xdr:col>
      <xdr:colOff>19050</xdr:colOff>
      <xdr:row>5</xdr:row>
      <xdr:rowOff>504825</xdr:rowOff>
    </xdr:to>
    <xdr:pic>
      <xdr:nvPicPr>
        <xdr:cNvPr id="1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01550" y="876300"/>
          <a:ext cx="571500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30</xdr:col>
      <xdr:colOff>19050</xdr:colOff>
      <xdr:row>5</xdr:row>
      <xdr:rowOff>0</xdr:rowOff>
    </xdr:from>
    <xdr:to>
      <xdr:col>31</xdr:col>
      <xdr:colOff>0</xdr:colOff>
      <xdr:row>5</xdr:row>
      <xdr:rowOff>485775</xdr:rowOff>
    </xdr:to>
    <xdr:pic>
      <xdr:nvPicPr>
        <xdr:cNvPr id="15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06975" y="866775"/>
          <a:ext cx="561975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27</xdr:col>
      <xdr:colOff>9525</xdr:colOff>
      <xdr:row>5</xdr:row>
      <xdr:rowOff>0</xdr:rowOff>
    </xdr:from>
    <xdr:to>
      <xdr:col>28</xdr:col>
      <xdr:colOff>0</xdr:colOff>
      <xdr:row>5</xdr:row>
      <xdr:rowOff>504825</xdr:rowOff>
    </xdr:to>
    <xdr:pic>
      <xdr:nvPicPr>
        <xdr:cNvPr id="16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68650" y="866775"/>
          <a:ext cx="571500" cy="504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29</xdr:col>
      <xdr:colOff>19049</xdr:colOff>
      <xdr:row>5</xdr:row>
      <xdr:rowOff>19050</xdr:rowOff>
    </xdr:from>
    <xdr:to>
      <xdr:col>29</xdr:col>
      <xdr:colOff>581024</xdr:colOff>
      <xdr:row>6</xdr:row>
      <xdr:rowOff>0</xdr:rowOff>
    </xdr:to>
    <xdr:pic>
      <xdr:nvPicPr>
        <xdr:cNvPr id="17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25949" y="885825"/>
          <a:ext cx="5619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31</xdr:col>
      <xdr:colOff>19049</xdr:colOff>
      <xdr:row>5</xdr:row>
      <xdr:rowOff>0</xdr:rowOff>
    </xdr:from>
    <xdr:to>
      <xdr:col>31</xdr:col>
      <xdr:colOff>561975</xdr:colOff>
      <xdr:row>5</xdr:row>
      <xdr:rowOff>495300</xdr:rowOff>
    </xdr:to>
    <xdr:pic>
      <xdr:nvPicPr>
        <xdr:cNvPr id="18" name="Grafik 17" descr="http://japan-product.com/wp-content/uploads/2013/10/Fuji-Heavy-Industries.pn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7999" y="866775"/>
          <a:ext cx="542926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28575</xdr:colOff>
      <xdr:row>5</xdr:row>
      <xdr:rowOff>0</xdr:rowOff>
    </xdr:from>
    <xdr:to>
      <xdr:col>33</xdr:col>
      <xdr:colOff>9525</xdr:colOff>
      <xdr:row>5</xdr:row>
      <xdr:rowOff>495300</xdr:rowOff>
    </xdr:to>
    <xdr:pic>
      <xdr:nvPicPr>
        <xdr:cNvPr id="19" name="Picture 43" descr="ANd9GcTZY8ac13BSc6xiGhX5DTTgVKLqsyRgZHSDlWe8zlPSwN2pdg2rZw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78550" y="866775"/>
          <a:ext cx="5619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35</xdr:col>
      <xdr:colOff>19050</xdr:colOff>
      <xdr:row>5</xdr:row>
      <xdr:rowOff>19050</xdr:rowOff>
    </xdr:from>
    <xdr:to>
      <xdr:col>35</xdr:col>
      <xdr:colOff>561975</xdr:colOff>
      <xdr:row>5</xdr:row>
      <xdr:rowOff>504825</xdr:rowOff>
    </xdr:to>
    <xdr:pic>
      <xdr:nvPicPr>
        <xdr:cNvPr id="20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12100" y="885825"/>
          <a:ext cx="542925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37</xdr:col>
      <xdr:colOff>19050</xdr:colOff>
      <xdr:row>5</xdr:row>
      <xdr:rowOff>19051</xdr:rowOff>
    </xdr:from>
    <xdr:to>
      <xdr:col>38</xdr:col>
      <xdr:colOff>9525</xdr:colOff>
      <xdr:row>6</xdr:row>
      <xdr:rowOff>1</xdr:rowOff>
    </xdr:to>
    <xdr:pic>
      <xdr:nvPicPr>
        <xdr:cNvPr id="21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74150" y="885826"/>
          <a:ext cx="571500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39</xdr:col>
      <xdr:colOff>9525</xdr:colOff>
      <xdr:row>5</xdr:row>
      <xdr:rowOff>19050</xdr:rowOff>
    </xdr:from>
    <xdr:to>
      <xdr:col>39</xdr:col>
      <xdr:colOff>571500</xdr:colOff>
      <xdr:row>5</xdr:row>
      <xdr:rowOff>504825</xdr:rowOff>
    </xdr:to>
    <xdr:pic>
      <xdr:nvPicPr>
        <xdr:cNvPr id="22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26675" y="885825"/>
          <a:ext cx="561975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41</xdr:col>
      <xdr:colOff>28575</xdr:colOff>
      <xdr:row>5</xdr:row>
      <xdr:rowOff>9525</xdr:rowOff>
    </xdr:from>
    <xdr:to>
      <xdr:col>42</xdr:col>
      <xdr:colOff>9525</xdr:colOff>
      <xdr:row>5</xdr:row>
      <xdr:rowOff>495300</xdr:rowOff>
    </xdr:to>
    <xdr:pic>
      <xdr:nvPicPr>
        <xdr:cNvPr id="23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07775" y="876300"/>
          <a:ext cx="561975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43</xdr:col>
      <xdr:colOff>19049</xdr:colOff>
      <xdr:row>5</xdr:row>
      <xdr:rowOff>19050</xdr:rowOff>
    </xdr:from>
    <xdr:to>
      <xdr:col>43</xdr:col>
      <xdr:colOff>581024</xdr:colOff>
      <xdr:row>6</xdr:row>
      <xdr:rowOff>0</xdr:rowOff>
    </xdr:to>
    <xdr:pic>
      <xdr:nvPicPr>
        <xdr:cNvPr id="24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46024" y="885825"/>
          <a:ext cx="5619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46</xdr:col>
      <xdr:colOff>9525</xdr:colOff>
      <xdr:row>5</xdr:row>
      <xdr:rowOff>19050</xdr:rowOff>
    </xdr:from>
    <xdr:to>
      <xdr:col>46</xdr:col>
      <xdr:colOff>571500</xdr:colOff>
      <xdr:row>5</xdr:row>
      <xdr:rowOff>504825</xdr:rowOff>
    </xdr:to>
    <xdr:pic>
      <xdr:nvPicPr>
        <xdr:cNvPr id="2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79575" y="885825"/>
          <a:ext cx="561975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48</xdr:col>
      <xdr:colOff>571499</xdr:colOff>
      <xdr:row>5</xdr:row>
      <xdr:rowOff>19050</xdr:rowOff>
    </xdr:from>
    <xdr:to>
      <xdr:col>49</xdr:col>
      <xdr:colOff>571499</xdr:colOff>
      <xdr:row>5</xdr:row>
      <xdr:rowOff>504825</xdr:rowOff>
    </xdr:to>
    <xdr:pic>
      <xdr:nvPicPr>
        <xdr:cNvPr id="26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03599" y="885825"/>
          <a:ext cx="581025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50</xdr:col>
      <xdr:colOff>9524</xdr:colOff>
      <xdr:row>5</xdr:row>
      <xdr:rowOff>9525</xdr:rowOff>
    </xdr:from>
    <xdr:to>
      <xdr:col>50</xdr:col>
      <xdr:colOff>571499</xdr:colOff>
      <xdr:row>5</xdr:row>
      <xdr:rowOff>495300</xdr:rowOff>
    </xdr:to>
    <xdr:pic>
      <xdr:nvPicPr>
        <xdr:cNvPr id="27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03674" y="876300"/>
          <a:ext cx="561975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51</xdr:col>
      <xdr:colOff>0</xdr:colOff>
      <xdr:row>5</xdr:row>
      <xdr:rowOff>9525</xdr:rowOff>
    </xdr:from>
    <xdr:to>
      <xdr:col>51</xdr:col>
      <xdr:colOff>561975</xdr:colOff>
      <xdr:row>5</xdr:row>
      <xdr:rowOff>504825</xdr:rowOff>
    </xdr:to>
    <xdr:pic>
      <xdr:nvPicPr>
        <xdr:cNvPr id="28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75175" y="876300"/>
          <a:ext cx="5619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52</xdr:col>
      <xdr:colOff>19050</xdr:colOff>
      <xdr:row>5</xdr:row>
      <xdr:rowOff>9525</xdr:rowOff>
    </xdr:from>
    <xdr:to>
      <xdr:col>53</xdr:col>
      <xdr:colOff>0</xdr:colOff>
      <xdr:row>5</xdr:row>
      <xdr:rowOff>495300</xdr:rowOff>
    </xdr:to>
    <xdr:pic>
      <xdr:nvPicPr>
        <xdr:cNvPr id="29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75250" y="876300"/>
          <a:ext cx="561975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53</xdr:col>
      <xdr:colOff>9525</xdr:colOff>
      <xdr:row>5</xdr:row>
      <xdr:rowOff>0</xdr:rowOff>
    </xdr:from>
    <xdr:to>
      <xdr:col>54</xdr:col>
      <xdr:colOff>9525</xdr:colOff>
      <xdr:row>5</xdr:row>
      <xdr:rowOff>504825</xdr:rowOff>
    </xdr:to>
    <xdr:pic>
      <xdr:nvPicPr>
        <xdr:cNvPr id="30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46750" y="866775"/>
          <a:ext cx="581025" cy="504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54</xdr:col>
      <xdr:colOff>19050</xdr:colOff>
      <xdr:row>5</xdr:row>
      <xdr:rowOff>0</xdr:rowOff>
    </xdr:from>
    <xdr:to>
      <xdr:col>54</xdr:col>
      <xdr:colOff>571500</xdr:colOff>
      <xdr:row>5</xdr:row>
      <xdr:rowOff>495300</xdr:rowOff>
    </xdr:to>
    <xdr:pic>
      <xdr:nvPicPr>
        <xdr:cNvPr id="31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37300" y="866775"/>
          <a:ext cx="552450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57</xdr:col>
      <xdr:colOff>9524</xdr:colOff>
      <xdr:row>5</xdr:row>
      <xdr:rowOff>9525</xdr:rowOff>
    </xdr:from>
    <xdr:to>
      <xdr:col>57</xdr:col>
      <xdr:colOff>571499</xdr:colOff>
      <xdr:row>5</xdr:row>
      <xdr:rowOff>504825</xdr:rowOff>
    </xdr:to>
    <xdr:pic>
      <xdr:nvPicPr>
        <xdr:cNvPr id="32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56574" y="876300"/>
          <a:ext cx="5619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58</xdr:col>
      <xdr:colOff>9525</xdr:colOff>
      <xdr:row>5</xdr:row>
      <xdr:rowOff>0</xdr:rowOff>
    </xdr:from>
    <xdr:to>
      <xdr:col>58</xdr:col>
      <xdr:colOff>571500</xdr:colOff>
      <xdr:row>5</xdr:row>
      <xdr:rowOff>485775</xdr:rowOff>
    </xdr:to>
    <xdr:pic>
      <xdr:nvPicPr>
        <xdr:cNvPr id="3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37600" y="866775"/>
          <a:ext cx="561975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59</xdr:col>
      <xdr:colOff>9525</xdr:colOff>
      <xdr:row>5</xdr:row>
      <xdr:rowOff>9525</xdr:rowOff>
    </xdr:from>
    <xdr:to>
      <xdr:col>59</xdr:col>
      <xdr:colOff>571500</xdr:colOff>
      <xdr:row>5</xdr:row>
      <xdr:rowOff>504825</xdr:rowOff>
    </xdr:to>
    <xdr:pic>
      <xdr:nvPicPr>
        <xdr:cNvPr id="3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18625" y="876300"/>
          <a:ext cx="5619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61</xdr:col>
      <xdr:colOff>19049</xdr:colOff>
      <xdr:row>5</xdr:row>
      <xdr:rowOff>9525</xdr:rowOff>
    </xdr:from>
    <xdr:to>
      <xdr:col>61</xdr:col>
      <xdr:colOff>581024</xdr:colOff>
      <xdr:row>6</xdr:row>
      <xdr:rowOff>0</xdr:rowOff>
    </xdr:to>
    <xdr:pic>
      <xdr:nvPicPr>
        <xdr:cNvPr id="3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90199" y="876300"/>
          <a:ext cx="561975" cy="504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62</xdr:col>
      <xdr:colOff>19050</xdr:colOff>
      <xdr:row>5</xdr:row>
      <xdr:rowOff>9525</xdr:rowOff>
    </xdr:from>
    <xdr:to>
      <xdr:col>63</xdr:col>
      <xdr:colOff>9525</xdr:colOff>
      <xdr:row>6</xdr:row>
      <xdr:rowOff>0</xdr:rowOff>
    </xdr:to>
    <xdr:pic>
      <xdr:nvPicPr>
        <xdr:cNvPr id="36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71225" y="876300"/>
          <a:ext cx="571500" cy="504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65</xdr:col>
      <xdr:colOff>19050</xdr:colOff>
      <xdr:row>5</xdr:row>
      <xdr:rowOff>19050</xdr:rowOff>
    </xdr:from>
    <xdr:to>
      <xdr:col>66</xdr:col>
      <xdr:colOff>0</xdr:colOff>
      <xdr:row>6</xdr:row>
      <xdr:rowOff>0</xdr:rowOff>
    </xdr:to>
    <xdr:pic>
      <xdr:nvPicPr>
        <xdr:cNvPr id="37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80975" y="885825"/>
          <a:ext cx="5619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66</xdr:col>
      <xdr:colOff>9524</xdr:colOff>
      <xdr:row>5</xdr:row>
      <xdr:rowOff>0</xdr:rowOff>
    </xdr:from>
    <xdr:to>
      <xdr:col>66</xdr:col>
      <xdr:colOff>571499</xdr:colOff>
      <xdr:row>5</xdr:row>
      <xdr:rowOff>495300</xdr:rowOff>
    </xdr:to>
    <xdr:pic>
      <xdr:nvPicPr>
        <xdr:cNvPr id="38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52474" y="866775"/>
          <a:ext cx="5619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67</xdr:col>
      <xdr:colOff>9524</xdr:colOff>
      <xdr:row>5</xdr:row>
      <xdr:rowOff>9525</xdr:rowOff>
    </xdr:from>
    <xdr:to>
      <xdr:col>67</xdr:col>
      <xdr:colOff>571499</xdr:colOff>
      <xdr:row>5</xdr:row>
      <xdr:rowOff>504825</xdr:rowOff>
    </xdr:to>
    <xdr:pic>
      <xdr:nvPicPr>
        <xdr:cNvPr id="39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499" y="876300"/>
          <a:ext cx="5619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68</xdr:col>
      <xdr:colOff>9525</xdr:colOff>
      <xdr:row>5</xdr:row>
      <xdr:rowOff>9525</xdr:rowOff>
    </xdr:from>
    <xdr:to>
      <xdr:col>68</xdr:col>
      <xdr:colOff>571500</xdr:colOff>
      <xdr:row>5</xdr:row>
      <xdr:rowOff>504825</xdr:rowOff>
    </xdr:to>
    <xdr:pic>
      <xdr:nvPicPr>
        <xdr:cNvPr id="40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14525" y="876300"/>
          <a:ext cx="5619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71</xdr:col>
      <xdr:colOff>19050</xdr:colOff>
      <xdr:row>4</xdr:row>
      <xdr:rowOff>180975</xdr:rowOff>
    </xdr:from>
    <xdr:to>
      <xdr:col>72</xdr:col>
      <xdr:colOff>0</xdr:colOff>
      <xdr:row>5</xdr:row>
      <xdr:rowOff>495300</xdr:rowOff>
    </xdr:to>
    <xdr:pic>
      <xdr:nvPicPr>
        <xdr:cNvPr id="41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52850" y="857250"/>
          <a:ext cx="561975" cy="504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72</xdr:col>
      <xdr:colOff>9525</xdr:colOff>
      <xdr:row>5</xdr:row>
      <xdr:rowOff>0</xdr:rowOff>
    </xdr:from>
    <xdr:to>
      <xdr:col>72</xdr:col>
      <xdr:colOff>571500</xdr:colOff>
      <xdr:row>5</xdr:row>
      <xdr:rowOff>495300</xdr:rowOff>
    </xdr:to>
    <xdr:pic>
      <xdr:nvPicPr>
        <xdr:cNvPr id="42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24350" y="866775"/>
          <a:ext cx="5619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73</xdr:col>
      <xdr:colOff>19050</xdr:colOff>
      <xdr:row>5</xdr:row>
      <xdr:rowOff>9525</xdr:rowOff>
    </xdr:from>
    <xdr:to>
      <xdr:col>73</xdr:col>
      <xdr:colOff>571500</xdr:colOff>
      <xdr:row>5</xdr:row>
      <xdr:rowOff>495300</xdr:rowOff>
    </xdr:to>
    <xdr:pic>
      <xdr:nvPicPr>
        <xdr:cNvPr id="43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14900" y="876300"/>
          <a:ext cx="55245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73</xdr:col>
      <xdr:colOff>581024</xdr:colOff>
      <xdr:row>5</xdr:row>
      <xdr:rowOff>0</xdr:rowOff>
    </xdr:from>
    <xdr:to>
      <xdr:col>74</xdr:col>
      <xdr:colOff>561974</xdr:colOff>
      <xdr:row>5</xdr:row>
      <xdr:rowOff>504825</xdr:rowOff>
    </xdr:to>
    <xdr:pic>
      <xdr:nvPicPr>
        <xdr:cNvPr id="44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76874" y="866775"/>
          <a:ext cx="561975" cy="504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75</xdr:col>
      <xdr:colOff>19050</xdr:colOff>
      <xdr:row>5</xdr:row>
      <xdr:rowOff>0</xdr:rowOff>
    </xdr:from>
    <xdr:to>
      <xdr:col>76</xdr:col>
      <xdr:colOff>0</xdr:colOff>
      <xdr:row>5</xdr:row>
      <xdr:rowOff>504825</xdr:rowOff>
    </xdr:to>
    <xdr:pic>
      <xdr:nvPicPr>
        <xdr:cNvPr id="45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76950" y="866775"/>
          <a:ext cx="561975" cy="504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78</xdr:col>
      <xdr:colOff>19050</xdr:colOff>
      <xdr:row>5</xdr:row>
      <xdr:rowOff>19050</xdr:rowOff>
    </xdr:from>
    <xdr:to>
      <xdr:col>79</xdr:col>
      <xdr:colOff>9525</xdr:colOff>
      <xdr:row>5</xdr:row>
      <xdr:rowOff>504825</xdr:rowOff>
    </xdr:to>
    <xdr:pic>
      <xdr:nvPicPr>
        <xdr:cNvPr id="4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20025" y="885825"/>
          <a:ext cx="5715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79</xdr:col>
      <xdr:colOff>28575</xdr:colOff>
      <xdr:row>5</xdr:row>
      <xdr:rowOff>28575</xdr:rowOff>
    </xdr:from>
    <xdr:to>
      <xdr:col>80</xdr:col>
      <xdr:colOff>0</xdr:colOff>
      <xdr:row>6</xdr:row>
      <xdr:rowOff>0</xdr:rowOff>
    </xdr:to>
    <xdr:pic>
      <xdr:nvPicPr>
        <xdr:cNvPr id="4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10575" y="895350"/>
          <a:ext cx="55245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76</xdr:col>
      <xdr:colOff>9524</xdr:colOff>
      <xdr:row>5</xdr:row>
      <xdr:rowOff>0</xdr:rowOff>
    </xdr:from>
    <xdr:to>
      <xdr:col>76</xdr:col>
      <xdr:colOff>571499</xdr:colOff>
      <xdr:row>5</xdr:row>
      <xdr:rowOff>495300</xdr:rowOff>
    </xdr:to>
    <xdr:pic>
      <xdr:nvPicPr>
        <xdr:cNvPr id="48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48449" y="866775"/>
          <a:ext cx="5619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80</xdr:col>
      <xdr:colOff>19050</xdr:colOff>
      <xdr:row>5</xdr:row>
      <xdr:rowOff>19050</xdr:rowOff>
    </xdr:from>
    <xdr:to>
      <xdr:col>80</xdr:col>
      <xdr:colOff>571500</xdr:colOff>
      <xdr:row>6</xdr:row>
      <xdr:rowOff>0</xdr:rowOff>
    </xdr:to>
    <xdr:pic>
      <xdr:nvPicPr>
        <xdr:cNvPr id="49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82075" y="885825"/>
          <a:ext cx="552450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85</xdr:col>
      <xdr:colOff>19050</xdr:colOff>
      <xdr:row>5</xdr:row>
      <xdr:rowOff>19050</xdr:rowOff>
    </xdr:from>
    <xdr:ext cx="533400" cy="476249"/>
    <xdr:pic>
      <xdr:nvPicPr>
        <xdr:cNvPr id="50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72925" y="885825"/>
          <a:ext cx="533400" cy="47624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twoCellAnchor editAs="oneCell">
    <xdr:from>
      <xdr:col>86</xdr:col>
      <xdr:colOff>0</xdr:colOff>
      <xdr:row>5</xdr:row>
      <xdr:rowOff>0</xdr:rowOff>
    </xdr:from>
    <xdr:to>
      <xdr:col>86</xdr:col>
      <xdr:colOff>571500</xdr:colOff>
      <xdr:row>5</xdr:row>
      <xdr:rowOff>495300</xdr:rowOff>
    </xdr:to>
    <xdr:pic>
      <xdr:nvPicPr>
        <xdr:cNvPr id="51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34900" y="866775"/>
          <a:ext cx="571500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87</xdr:col>
      <xdr:colOff>9525</xdr:colOff>
      <xdr:row>5</xdr:row>
      <xdr:rowOff>0</xdr:rowOff>
    </xdr:from>
    <xdr:to>
      <xdr:col>88</xdr:col>
      <xdr:colOff>0</xdr:colOff>
      <xdr:row>5</xdr:row>
      <xdr:rowOff>495300</xdr:rowOff>
    </xdr:to>
    <xdr:pic>
      <xdr:nvPicPr>
        <xdr:cNvPr id="52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25450" y="866775"/>
          <a:ext cx="571500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88</xdr:col>
      <xdr:colOff>28575</xdr:colOff>
      <xdr:row>5</xdr:row>
      <xdr:rowOff>0</xdr:rowOff>
    </xdr:from>
    <xdr:to>
      <xdr:col>89</xdr:col>
      <xdr:colOff>9525</xdr:colOff>
      <xdr:row>5</xdr:row>
      <xdr:rowOff>495300</xdr:rowOff>
    </xdr:to>
    <xdr:pic>
      <xdr:nvPicPr>
        <xdr:cNvPr id="53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25525" y="866775"/>
          <a:ext cx="5619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26</xdr:col>
      <xdr:colOff>19051</xdr:colOff>
      <xdr:row>5</xdr:row>
      <xdr:rowOff>9525</xdr:rowOff>
    </xdr:from>
    <xdr:to>
      <xdr:col>27</xdr:col>
      <xdr:colOff>19050</xdr:colOff>
      <xdr:row>5</xdr:row>
      <xdr:rowOff>504825</xdr:rowOff>
    </xdr:to>
    <xdr:pic>
      <xdr:nvPicPr>
        <xdr:cNvPr id="54" name="Grafik 53" descr="http://www.fcagroup.com/it-IT/media_center/photogallery/PublishingImages/logo_management/FCA_logo_high.jpg"/>
        <xdr:cNvPicPr/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97151" y="876300"/>
          <a:ext cx="581024" cy="495300"/>
        </a:xfrm>
        <a:prstGeom prst="rect">
          <a:avLst/>
        </a:prstGeom>
        <a:noFill/>
        <a:extLst/>
      </xdr:spPr>
    </xdr:pic>
    <xdr:clientData/>
  </xdr:twoCellAnchor>
  <xdr:twoCellAnchor editAs="oneCell">
    <xdr:from>
      <xdr:col>8</xdr:col>
      <xdr:colOff>571500</xdr:colOff>
      <xdr:row>5</xdr:row>
      <xdr:rowOff>9525</xdr:rowOff>
    </xdr:from>
    <xdr:to>
      <xdr:col>9</xdr:col>
      <xdr:colOff>571500</xdr:colOff>
      <xdr:row>5</xdr:row>
      <xdr:rowOff>485775</xdr:rowOff>
    </xdr:to>
    <xdr:pic>
      <xdr:nvPicPr>
        <xdr:cNvPr id="55" name="Bild 1" descr="https://upload.wikimedia.org/wikipedia/en/c/cb/Mini-logo.png"/>
        <xdr:cNvPicPr/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5425" y="876300"/>
          <a:ext cx="581025" cy="476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82</xdr:col>
      <xdr:colOff>19051</xdr:colOff>
      <xdr:row>5</xdr:row>
      <xdr:rowOff>19049</xdr:rowOff>
    </xdr:from>
    <xdr:to>
      <xdr:col>82</xdr:col>
      <xdr:colOff>552451</xdr:colOff>
      <xdr:row>5</xdr:row>
      <xdr:rowOff>504824</xdr:rowOff>
    </xdr:to>
    <xdr:pic>
      <xdr:nvPicPr>
        <xdr:cNvPr id="56" name="Bild 1" descr="https://upload.wikimedia.org/wikipedia/commons/thumb/1/12/Suzuki_logo_2.svg/2000px-Suzuki_logo_2.svg.png"/>
        <xdr:cNvPicPr/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44126" y="885824"/>
          <a:ext cx="533400" cy="4857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18</xdr:col>
      <xdr:colOff>19050</xdr:colOff>
      <xdr:row>4</xdr:row>
      <xdr:rowOff>190499</xdr:rowOff>
    </xdr:from>
    <xdr:to>
      <xdr:col>19</xdr:col>
      <xdr:colOff>0</xdr:colOff>
      <xdr:row>5</xdr:row>
      <xdr:rowOff>504824</xdr:rowOff>
    </xdr:to>
    <xdr:pic>
      <xdr:nvPicPr>
        <xdr:cNvPr id="57" name="Bild 1" descr="Daewoo"/>
        <xdr:cNvPicPr/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48950" y="866774"/>
          <a:ext cx="561975" cy="504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83</xdr:col>
      <xdr:colOff>19050</xdr:colOff>
      <xdr:row>4</xdr:row>
      <xdr:rowOff>190499</xdr:rowOff>
    </xdr:from>
    <xdr:to>
      <xdr:col>84</xdr:col>
      <xdr:colOff>0</xdr:colOff>
      <xdr:row>5</xdr:row>
      <xdr:rowOff>504825</xdr:rowOff>
    </xdr:to>
    <xdr:pic>
      <xdr:nvPicPr>
        <xdr:cNvPr id="58" name="Bild 1" descr="http://www.logospike.com/wp-content/uploads/2014/11/Tesla_logo-2.jpg"/>
        <xdr:cNvPicPr/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25150" y="866774"/>
          <a:ext cx="561975" cy="50482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19049</xdr:colOff>
      <xdr:row>5</xdr:row>
      <xdr:rowOff>1</xdr:rowOff>
    </xdr:from>
    <xdr:to>
      <xdr:col>1</xdr:col>
      <xdr:colOff>571500</xdr:colOff>
      <xdr:row>5</xdr:row>
      <xdr:rowOff>495300</xdr:rowOff>
    </xdr:to>
    <xdr:pic>
      <xdr:nvPicPr>
        <xdr:cNvPr id="59" name="Bild 1" descr="http://www.pferd-aktuell.de/files/1/130/250/AGCO_Fendt_4C.png"/>
        <xdr:cNvPicPr/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799" y="866776"/>
          <a:ext cx="552451" cy="4952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23</xdr:col>
      <xdr:colOff>9526</xdr:colOff>
      <xdr:row>4</xdr:row>
      <xdr:rowOff>152400</xdr:rowOff>
    </xdr:from>
    <xdr:to>
      <xdr:col>24</xdr:col>
      <xdr:colOff>1</xdr:colOff>
      <xdr:row>5</xdr:row>
      <xdr:rowOff>504825</xdr:rowOff>
    </xdr:to>
    <xdr:pic>
      <xdr:nvPicPr>
        <xdr:cNvPr id="60" name="Bild 1" descr="https://upload.wikimedia.org/wikipedia/de/thumb/9/90/Deutz_Logo.svg/125px-Deutz_Logo.svg.png"/>
        <xdr:cNvPicPr/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44551" y="828675"/>
          <a:ext cx="571500" cy="5429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37</xdr:col>
      <xdr:colOff>571501</xdr:colOff>
      <xdr:row>4</xdr:row>
      <xdr:rowOff>171450</xdr:rowOff>
    </xdr:from>
    <xdr:to>
      <xdr:col>38</xdr:col>
      <xdr:colOff>542926</xdr:colOff>
      <xdr:row>5</xdr:row>
      <xdr:rowOff>495300</xdr:rowOff>
    </xdr:to>
    <xdr:pic>
      <xdr:nvPicPr>
        <xdr:cNvPr id="61" name="Bild 1" descr="http://trekkerschmidt.de/wp-content/uploads/2015/03/iseki.png"/>
        <xdr:cNvPicPr/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26601" y="847725"/>
          <a:ext cx="552450" cy="514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19</xdr:col>
      <xdr:colOff>19051</xdr:colOff>
      <xdr:row>5</xdr:row>
      <xdr:rowOff>9526</xdr:rowOff>
    </xdr:from>
    <xdr:to>
      <xdr:col>20</xdr:col>
      <xdr:colOff>19050</xdr:colOff>
      <xdr:row>6</xdr:row>
      <xdr:rowOff>0</xdr:rowOff>
    </xdr:to>
    <xdr:pic>
      <xdr:nvPicPr>
        <xdr:cNvPr id="62" name="Bild 1" descr="http://www.topcar-performance.de/auto-logo/180x180/daf-500.png"/>
        <xdr:cNvPicPr/>
      </xdr:nvPicPr>
      <xdr:blipFill rotWithShape="1"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7778"/>
        <a:stretch/>
      </xdr:blipFill>
      <xdr:spPr bwMode="auto">
        <a:xfrm>
          <a:off x="11229976" y="876301"/>
          <a:ext cx="581024" cy="50482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44</xdr:col>
      <xdr:colOff>0</xdr:colOff>
      <xdr:row>5</xdr:row>
      <xdr:rowOff>28575</xdr:rowOff>
    </xdr:from>
    <xdr:to>
      <xdr:col>44</xdr:col>
      <xdr:colOff>533400</xdr:colOff>
      <xdr:row>6</xdr:row>
      <xdr:rowOff>9525</xdr:rowOff>
    </xdr:to>
    <xdr:pic>
      <xdr:nvPicPr>
        <xdr:cNvPr id="63" name="Bild 1" descr="http://www.factsmagazine.co.uk/wp-content/uploads/2015/03/kamag.png"/>
        <xdr:cNvPicPr/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0" y="895350"/>
          <a:ext cx="533400" cy="495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81</xdr:col>
      <xdr:colOff>9524</xdr:colOff>
      <xdr:row>5</xdr:row>
      <xdr:rowOff>9525</xdr:rowOff>
    </xdr:from>
    <xdr:to>
      <xdr:col>81</xdr:col>
      <xdr:colOff>571500</xdr:colOff>
      <xdr:row>5</xdr:row>
      <xdr:rowOff>504824</xdr:rowOff>
    </xdr:to>
    <xdr:pic>
      <xdr:nvPicPr>
        <xdr:cNvPr id="64" name="Grafik 63"/>
        <xdr:cNvPicPr/>
      </xdr:nvPicPr>
      <xdr:blipFill rotWithShape="1">
        <a:blip xmlns:r="http://schemas.openxmlformats.org/officeDocument/2006/relationships" r:embed="rId63"/>
        <a:srcRect t="20229"/>
        <a:stretch/>
      </xdr:blipFill>
      <xdr:spPr bwMode="auto">
        <a:xfrm>
          <a:off x="47653574" y="876300"/>
          <a:ext cx="561976" cy="49529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561975</xdr:colOff>
      <xdr:row>6</xdr:row>
      <xdr:rowOff>9525</xdr:rowOff>
    </xdr:to>
    <xdr:pic>
      <xdr:nvPicPr>
        <xdr:cNvPr id="6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9825" y="866775"/>
          <a:ext cx="561975" cy="523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17</xdr:col>
      <xdr:colOff>0</xdr:colOff>
      <xdr:row>5</xdr:row>
      <xdr:rowOff>0</xdr:rowOff>
    </xdr:from>
    <xdr:to>
      <xdr:col>17</xdr:col>
      <xdr:colOff>552450</xdr:colOff>
      <xdr:row>5</xdr:row>
      <xdr:rowOff>485775</xdr:rowOff>
    </xdr:to>
    <xdr:pic>
      <xdr:nvPicPr>
        <xdr:cNvPr id="66" name="Picture 20" descr="daelim_logo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48875" y="866775"/>
          <a:ext cx="5524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0</xdr:colOff>
      <xdr:row>5</xdr:row>
      <xdr:rowOff>0</xdr:rowOff>
    </xdr:from>
    <xdr:to>
      <xdr:col>22</xdr:col>
      <xdr:colOff>552450</xdr:colOff>
      <xdr:row>5</xdr:row>
      <xdr:rowOff>485775</xdr:rowOff>
    </xdr:to>
    <xdr:pic>
      <xdr:nvPicPr>
        <xdr:cNvPr id="67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0" y="866775"/>
          <a:ext cx="55245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23</xdr:col>
      <xdr:colOff>581024</xdr:colOff>
      <xdr:row>5</xdr:row>
      <xdr:rowOff>0</xdr:rowOff>
    </xdr:from>
    <xdr:to>
      <xdr:col>24</xdr:col>
      <xdr:colOff>561974</xdr:colOff>
      <xdr:row>5</xdr:row>
      <xdr:rowOff>495300</xdr:rowOff>
    </xdr:to>
    <xdr:pic>
      <xdr:nvPicPr>
        <xdr:cNvPr id="68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16049" y="866775"/>
          <a:ext cx="5619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33</xdr:col>
      <xdr:colOff>0</xdr:colOff>
      <xdr:row>5</xdr:row>
      <xdr:rowOff>0</xdr:rowOff>
    </xdr:from>
    <xdr:to>
      <xdr:col>33</xdr:col>
      <xdr:colOff>561975</xdr:colOff>
      <xdr:row>5</xdr:row>
      <xdr:rowOff>485775</xdr:rowOff>
    </xdr:to>
    <xdr:pic>
      <xdr:nvPicPr>
        <xdr:cNvPr id="69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0" y="866775"/>
          <a:ext cx="561975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34</xdr:col>
      <xdr:colOff>0</xdr:colOff>
      <xdr:row>5</xdr:row>
      <xdr:rowOff>0</xdr:rowOff>
    </xdr:from>
    <xdr:to>
      <xdr:col>34</xdr:col>
      <xdr:colOff>571500</xdr:colOff>
      <xdr:row>5</xdr:row>
      <xdr:rowOff>495300</xdr:rowOff>
    </xdr:to>
    <xdr:pic>
      <xdr:nvPicPr>
        <xdr:cNvPr id="70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12025" y="866775"/>
          <a:ext cx="571500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40</xdr:col>
      <xdr:colOff>0</xdr:colOff>
      <xdr:row>5</xdr:row>
      <xdr:rowOff>0</xdr:rowOff>
    </xdr:from>
    <xdr:to>
      <xdr:col>40</xdr:col>
      <xdr:colOff>571500</xdr:colOff>
      <xdr:row>6</xdr:row>
      <xdr:rowOff>0</xdr:rowOff>
    </xdr:to>
    <xdr:pic>
      <xdr:nvPicPr>
        <xdr:cNvPr id="71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98175" y="866775"/>
          <a:ext cx="571500" cy="514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45</xdr:col>
      <xdr:colOff>0</xdr:colOff>
      <xdr:row>5</xdr:row>
      <xdr:rowOff>0</xdr:rowOff>
    </xdr:from>
    <xdr:to>
      <xdr:col>46</xdr:col>
      <xdr:colOff>0</xdr:colOff>
      <xdr:row>5</xdr:row>
      <xdr:rowOff>504825</xdr:rowOff>
    </xdr:to>
    <xdr:pic>
      <xdr:nvPicPr>
        <xdr:cNvPr id="7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89025" y="866775"/>
          <a:ext cx="581025" cy="504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47</xdr:col>
      <xdr:colOff>0</xdr:colOff>
      <xdr:row>5</xdr:row>
      <xdr:rowOff>0</xdr:rowOff>
    </xdr:from>
    <xdr:to>
      <xdr:col>47</xdr:col>
      <xdr:colOff>571500</xdr:colOff>
      <xdr:row>5</xdr:row>
      <xdr:rowOff>485775</xdr:rowOff>
    </xdr:to>
    <xdr:pic>
      <xdr:nvPicPr>
        <xdr:cNvPr id="7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51075" y="866775"/>
          <a:ext cx="5715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48</xdr:col>
      <xdr:colOff>0</xdr:colOff>
      <xdr:row>5</xdr:row>
      <xdr:rowOff>0</xdr:rowOff>
    </xdr:from>
    <xdr:to>
      <xdr:col>48</xdr:col>
      <xdr:colOff>571500</xdr:colOff>
      <xdr:row>5</xdr:row>
      <xdr:rowOff>485775</xdr:rowOff>
    </xdr:to>
    <xdr:pic>
      <xdr:nvPicPr>
        <xdr:cNvPr id="74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32100" y="866775"/>
          <a:ext cx="5715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55</xdr:col>
      <xdr:colOff>0</xdr:colOff>
      <xdr:row>5</xdr:row>
      <xdr:rowOff>0</xdr:rowOff>
    </xdr:from>
    <xdr:to>
      <xdr:col>55</xdr:col>
      <xdr:colOff>571500</xdr:colOff>
      <xdr:row>5</xdr:row>
      <xdr:rowOff>504825</xdr:rowOff>
    </xdr:to>
    <xdr:pic>
      <xdr:nvPicPr>
        <xdr:cNvPr id="75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99275" y="866775"/>
          <a:ext cx="571500" cy="504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63</xdr:col>
      <xdr:colOff>0</xdr:colOff>
      <xdr:row>5</xdr:row>
      <xdr:rowOff>0</xdr:rowOff>
    </xdr:from>
    <xdr:to>
      <xdr:col>64</xdr:col>
      <xdr:colOff>9525</xdr:colOff>
      <xdr:row>5</xdr:row>
      <xdr:rowOff>504825</xdr:rowOff>
    </xdr:to>
    <xdr:pic>
      <xdr:nvPicPr>
        <xdr:cNvPr id="7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33200" y="866775"/>
          <a:ext cx="590550" cy="504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69</xdr:col>
      <xdr:colOff>0</xdr:colOff>
      <xdr:row>5</xdr:row>
      <xdr:rowOff>0</xdr:rowOff>
    </xdr:from>
    <xdr:to>
      <xdr:col>69</xdr:col>
      <xdr:colOff>561975</xdr:colOff>
      <xdr:row>5</xdr:row>
      <xdr:rowOff>495300</xdr:rowOff>
    </xdr:to>
    <xdr:pic>
      <xdr:nvPicPr>
        <xdr:cNvPr id="77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86025" y="866775"/>
          <a:ext cx="5619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88</xdr:col>
      <xdr:colOff>581024</xdr:colOff>
      <xdr:row>5</xdr:row>
      <xdr:rowOff>0</xdr:rowOff>
    </xdr:from>
    <xdr:to>
      <xdr:col>90</xdr:col>
      <xdr:colOff>0</xdr:colOff>
      <xdr:row>5</xdr:row>
      <xdr:rowOff>495300</xdr:rowOff>
    </xdr:to>
    <xdr:pic>
      <xdr:nvPicPr>
        <xdr:cNvPr id="78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77974" y="866775"/>
          <a:ext cx="581026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0</xdr:colOff>
      <xdr:row>5</xdr:row>
      <xdr:rowOff>0</xdr:rowOff>
    </xdr:from>
    <xdr:to>
      <xdr:col>10</xdr:col>
      <xdr:colOff>571500</xdr:colOff>
      <xdr:row>5</xdr:row>
      <xdr:rowOff>504825</xdr:rowOff>
    </xdr:to>
    <xdr:pic>
      <xdr:nvPicPr>
        <xdr:cNvPr id="79" name="Bild 1" descr="http://www.atv-quad-magazin.com/wp-content/uploads/2007/03/bombardier1.jpg"/>
        <xdr:cNvPicPr/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5975" y="866775"/>
          <a:ext cx="571500" cy="504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25</xdr:col>
      <xdr:colOff>1</xdr:colOff>
      <xdr:row>5</xdr:row>
      <xdr:rowOff>1</xdr:rowOff>
    </xdr:from>
    <xdr:to>
      <xdr:col>25</xdr:col>
      <xdr:colOff>571501</xdr:colOff>
      <xdr:row>6</xdr:row>
      <xdr:rowOff>1</xdr:rowOff>
    </xdr:to>
    <xdr:pic>
      <xdr:nvPicPr>
        <xdr:cNvPr id="80" name="Bild 1" descr="http://www.iotaconseil.fr/wp-content/uploads/2014/12/evobus-logo.png"/>
        <xdr:cNvPicPr/>
      </xdr:nvPicPr>
      <xdr:blipFill rotWithShape="1"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55" t="10278" r="6818" b="18611"/>
        <a:stretch/>
      </xdr:blipFill>
      <xdr:spPr bwMode="auto">
        <a:xfrm>
          <a:off x="14697076" y="866776"/>
          <a:ext cx="571500" cy="5143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36</xdr:col>
      <xdr:colOff>28575</xdr:colOff>
      <xdr:row>5</xdr:row>
      <xdr:rowOff>0</xdr:rowOff>
    </xdr:from>
    <xdr:to>
      <xdr:col>36</xdr:col>
      <xdr:colOff>571500</xdr:colOff>
      <xdr:row>6</xdr:row>
      <xdr:rowOff>0</xdr:rowOff>
    </xdr:to>
    <xdr:pic>
      <xdr:nvPicPr>
        <xdr:cNvPr id="81" name="Bild 1" descr="http://www.bikersworld-rathenow.de/neu/Bilder/hyosung%20ci.jpg"/>
        <xdr:cNvPicPr/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02650" y="866775"/>
          <a:ext cx="542925" cy="514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60</xdr:col>
      <xdr:colOff>1</xdr:colOff>
      <xdr:row>5</xdr:row>
      <xdr:rowOff>0</xdr:rowOff>
    </xdr:from>
    <xdr:to>
      <xdr:col>60</xdr:col>
      <xdr:colOff>561975</xdr:colOff>
      <xdr:row>5</xdr:row>
      <xdr:rowOff>495300</xdr:rowOff>
    </xdr:to>
    <xdr:pic>
      <xdr:nvPicPr>
        <xdr:cNvPr id="82" name="Bild 1" descr="http://www.motorradonline.de/sixcms/media.php/55/thumbnails/MBK.jpg.2019991.jpg"/>
        <xdr:cNvPicPr/>
      </xdr:nvPicPr>
      <xdr:blipFill rotWithShape="1"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41" t="31746" r="9187" b="28042"/>
        <a:stretch/>
      </xdr:blipFill>
      <xdr:spPr bwMode="auto">
        <a:xfrm>
          <a:off x="35290126" y="866775"/>
          <a:ext cx="561974" cy="4953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64</xdr:col>
      <xdr:colOff>0</xdr:colOff>
      <xdr:row>5</xdr:row>
      <xdr:rowOff>1</xdr:rowOff>
    </xdr:from>
    <xdr:to>
      <xdr:col>65</xdr:col>
      <xdr:colOff>9525</xdr:colOff>
      <xdr:row>5</xdr:row>
      <xdr:rowOff>504825</xdr:rowOff>
    </xdr:to>
    <xdr:pic>
      <xdr:nvPicPr>
        <xdr:cNvPr id="83" name="Bild 1" descr="http://bilder.pcwelt.de/3429055_original.jpg"/>
        <xdr:cNvPicPr/>
      </xdr:nvPicPr>
      <xdr:blipFill rotWithShape="1"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22" t="4188" r="27273" b="3471"/>
        <a:stretch/>
      </xdr:blipFill>
      <xdr:spPr bwMode="auto">
        <a:xfrm>
          <a:off x="37614225" y="866776"/>
          <a:ext cx="657225" cy="50482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77</xdr:col>
      <xdr:colOff>1</xdr:colOff>
      <xdr:row>5</xdr:row>
      <xdr:rowOff>0</xdr:rowOff>
    </xdr:from>
    <xdr:to>
      <xdr:col>77</xdr:col>
      <xdr:colOff>571501</xdr:colOff>
      <xdr:row>5</xdr:row>
      <xdr:rowOff>514349</xdr:rowOff>
    </xdr:to>
    <xdr:pic>
      <xdr:nvPicPr>
        <xdr:cNvPr id="84" name="Bild 1" descr="http://www.scooter-station.com/IMG/breveon1467.jpg"/>
        <xdr:cNvPicPr/>
      </xdr:nvPicPr>
      <xdr:blipFill rotWithShape="1"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400" t="1866" r="16800" b="2133"/>
        <a:stretch/>
      </xdr:blipFill>
      <xdr:spPr bwMode="auto">
        <a:xfrm>
          <a:off x="45319951" y="866775"/>
          <a:ext cx="571500" cy="51434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4</xdr:row>
      <xdr:rowOff>180975</xdr:rowOff>
    </xdr:from>
    <xdr:to>
      <xdr:col>1</xdr:col>
      <xdr:colOff>561976</xdr:colOff>
      <xdr:row>5</xdr:row>
      <xdr:rowOff>495301</xdr:rowOff>
    </xdr:to>
    <xdr:pic>
      <xdr:nvPicPr>
        <xdr:cNvPr id="2" name="Bild 1" descr="https://image.jimcdn.com/app/cms/image/transf/dimension=332x108:format=png/path/sd03f9c24120dc210/logo/version/1297869139/image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857250"/>
          <a:ext cx="542926" cy="50482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</xdr:colOff>
      <xdr:row>5</xdr:row>
      <xdr:rowOff>0</xdr:rowOff>
    </xdr:from>
    <xdr:to>
      <xdr:col>3</xdr:col>
      <xdr:colOff>9525</xdr:colOff>
      <xdr:row>5</xdr:row>
      <xdr:rowOff>504825</xdr:rowOff>
    </xdr:to>
    <xdr:pic>
      <xdr:nvPicPr>
        <xdr:cNvPr id="3" name="Grafik 2"/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47776" y="866775"/>
          <a:ext cx="590549" cy="5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</xdr:row>
      <xdr:rowOff>1</xdr:rowOff>
    </xdr:from>
    <xdr:to>
      <xdr:col>3</xdr:col>
      <xdr:colOff>571500</xdr:colOff>
      <xdr:row>5</xdr:row>
      <xdr:rowOff>504825</xdr:rowOff>
    </xdr:to>
    <xdr:pic>
      <xdr:nvPicPr>
        <xdr:cNvPr id="4" name="Bild 1" descr="http://honeyfieldtrailers.co.uk/image/cache/data/Brenderup%20logo-200x200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866776"/>
          <a:ext cx="571500" cy="5048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0</xdr:colOff>
      <xdr:row>5</xdr:row>
      <xdr:rowOff>0</xdr:rowOff>
    </xdr:from>
    <xdr:to>
      <xdr:col>5</xdr:col>
      <xdr:colOff>9525</xdr:colOff>
      <xdr:row>5</xdr:row>
      <xdr:rowOff>495300</xdr:rowOff>
    </xdr:to>
    <xdr:pic>
      <xdr:nvPicPr>
        <xdr:cNvPr id="5" name="Bild 1" descr="bürstner Logo">
          <a:hlinkClick xmlns:r="http://schemas.openxmlformats.org/officeDocument/2006/relationships" r:id="rId4"/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r="523" b="249"/>
        <a:stretch>
          <a:fillRect/>
        </a:stretch>
      </xdr:blipFill>
      <xdr:spPr bwMode="auto">
        <a:xfrm>
          <a:off x="2409825" y="866775"/>
          <a:ext cx="5905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581024</xdr:colOff>
      <xdr:row>5</xdr:row>
      <xdr:rowOff>0</xdr:rowOff>
    </xdr:from>
    <xdr:to>
      <xdr:col>5</xdr:col>
      <xdr:colOff>561974</xdr:colOff>
      <xdr:row>5</xdr:row>
      <xdr:rowOff>476250</xdr:rowOff>
    </xdr:to>
    <xdr:pic>
      <xdr:nvPicPr>
        <xdr:cNvPr id="6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0849" y="866775"/>
          <a:ext cx="5619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552449</xdr:colOff>
      <xdr:row>5</xdr:row>
      <xdr:rowOff>504825</xdr:rowOff>
    </xdr:to>
    <xdr:pic>
      <xdr:nvPicPr>
        <xdr:cNvPr id="7" name="Bild 1" descr="http://www.trailerspointpfeiffer.de/images/manufacturers/NL-logo-EDUARD-groot-320x202.jp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866775"/>
          <a:ext cx="552449" cy="504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571500</xdr:colOff>
      <xdr:row>5</xdr:row>
      <xdr:rowOff>495300</xdr:rowOff>
    </xdr:to>
    <xdr:pic>
      <xdr:nvPicPr>
        <xdr:cNvPr id="8" name="Bild 1" descr="http://www.schumann-boote.de/Harbeck%20Logo.gif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866775"/>
          <a:ext cx="571500" cy="495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0</xdr:colOff>
      <xdr:row>5</xdr:row>
      <xdr:rowOff>0</xdr:rowOff>
    </xdr:from>
    <xdr:to>
      <xdr:col>9</xdr:col>
      <xdr:colOff>561975</xdr:colOff>
      <xdr:row>5</xdr:row>
      <xdr:rowOff>476250</xdr:rowOff>
    </xdr:to>
    <xdr:pic>
      <xdr:nvPicPr>
        <xdr:cNvPr id="9" name="Bild 1" descr="http://www.westfalia-anhaenger.info/shopxt/media/content/hlogo.gif"/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66775"/>
          <a:ext cx="561975" cy="476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0</xdr:colOff>
      <xdr:row>5</xdr:row>
      <xdr:rowOff>0</xdr:rowOff>
    </xdr:from>
    <xdr:to>
      <xdr:col>11</xdr:col>
      <xdr:colOff>0</xdr:colOff>
      <xdr:row>5</xdr:row>
      <xdr:rowOff>514349</xdr:rowOff>
    </xdr:to>
    <xdr:pic>
      <xdr:nvPicPr>
        <xdr:cNvPr id="10" name="Bild 1" descr="https://www.caraworld.de/images/jit/53013/5/120/90/logo.40630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5975" y="866775"/>
          <a:ext cx="581025" cy="5143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581024</xdr:colOff>
      <xdr:row>5</xdr:row>
      <xdr:rowOff>0</xdr:rowOff>
    </xdr:from>
    <xdr:to>
      <xdr:col>12</xdr:col>
      <xdr:colOff>9525</xdr:colOff>
      <xdr:row>6</xdr:row>
      <xdr:rowOff>0</xdr:rowOff>
    </xdr:to>
    <xdr:pic>
      <xdr:nvPicPr>
        <xdr:cNvPr id="11" name="Bild 1" descr="http://www.wohnwagen-goebel.de/cms_images/Hobby_Logo_Chrom_Der_Wohnwagen_blau.jpg"/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6999" y="866775"/>
          <a:ext cx="590551" cy="514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1</xdr:colOff>
      <xdr:row>5</xdr:row>
      <xdr:rowOff>0</xdr:rowOff>
    </xdr:from>
    <xdr:to>
      <xdr:col>13</xdr:col>
      <xdr:colOff>9526</xdr:colOff>
      <xdr:row>5</xdr:row>
      <xdr:rowOff>495300</xdr:rowOff>
    </xdr:to>
    <xdr:pic>
      <xdr:nvPicPr>
        <xdr:cNvPr id="12" name="Bild 1" descr="https://upload.wikimedia.org/wikipedia/commons/thumb/f/f6/Humbaur_Logo.svg/1280px-Humbaur_Logo.svg.png"/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6" y="866775"/>
          <a:ext cx="590550" cy="495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13</xdr:col>
      <xdr:colOff>0</xdr:colOff>
      <xdr:row>5</xdr:row>
      <xdr:rowOff>0</xdr:rowOff>
    </xdr:from>
    <xdr:to>
      <xdr:col>14</xdr:col>
      <xdr:colOff>9525</xdr:colOff>
      <xdr:row>5</xdr:row>
      <xdr:rowOff>485775</xdr:rowOff>
    </xdr:to>
    <xdr:pic>
      <xdr:nvPicPr>
        <xdr:cNvPr id="13" name="Bild 1" descr="http://www.wohnwagen-kemper.de/fotos/KNAUS_Logo1.gif"/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9050" y="866775"/>
          <a:ext cx="590550" cy="4857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14</xdr:col>
      <xdr:colOff>666749</xdr:colOff>
      <xdr:row>4</xdr:row>
      <xdr:rowOff>190499</xdr:rowOff>
    </xdr:from>
    <xdr:to>
      <xdr:col>15</xdr:col>
      <xdr:colOff>581024</xdr:colOff>
      <xdr:row>5</xdr:row>
      <xdr:rowOff>504825</xdr:rowOff>
    </xdr:to>
    <xdr:pic>
      <xdr:nvPicPr>
        <xdr:cNvPr id="14" name="Bild 1" descr="http://www.iforwilliams.de/uploads/pics/Koch_Logo_Gelb-254x.jpg"/>
        <xdr:cNvPicPr/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86824" y="866774"/>
          <a:ext cx="581025" cy="50482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16</xdr:col>
      <xdr:colOff>1</xdr:colOff>
      <xdr:row>5</xdr:row>
      <xdr:rowOff>0</xdr:rowOff>
    </xdr:from>
    <xdr:to>
      <xdr:col>16</xdr:col>
      <xdr:colOff>571500</xdr:colOff>
      <xdr:row>5</xdr:row>
      <xdr:rowOff>504825</xdr:rowOff>
    </xdr:to>
    <xdr:pic>
      <xdr:nvPicPr>
        <xdr:cNvPr id="15" name="Bild 1" descr="http://img3.eurotransport.de/Krone-Logo-5-specialTeaser-b6326034-41477.jpg"/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67851" y="866775"/>
          <a:ext cx="571499" cy="504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17</xdr:col>
      <xdr:colOff>0</xdr:colOff>
      <xdr:row>5</xdr:row>
      <xdr:rowOff>0</xdr:rowOff>
    </xdr:from>
    <xdr:to>
      <xdr:col>17</xdr:col>
      <xdr:colOff>571500</xdr:colOff>
      <xdr:row>5</xdr:row>
      <xdr:rowOff>504825</xdr:rowOff>
    </xdr:to>
    <xdr:pic>
      <xdr:nvPicPr>
        <xdr:cNvPr id="16" name="Bild 1" descr="https://www.landtechnik-zankl.at/wp-content/uploads/2015/09/partner-logo-pongratz-anhaenger.gif"/>
        <xdr:cNvPicPr/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30000" r="4761" b="26666"/>
        <a:stretch/>
      </xdr:blipFill>
      <xdr:spPr bwMode="auto">
        <a:xfrm>
          <a:off x="10048875" y="866775"/>
          <a:ext cx="571500" cy="5048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18</xdr:col>
      <xdr:colOff>0</xdr:colOff>
      <xdr:row>5</xdr:row>
      <xdr:rowOff>0</xdr:rowOff>
    </xdr:from>
    <xdr:to>
      <xdr:col>19</xdr:col>
      <xdr:colOff>0</xdr:colOff>
      <xdr:row>5</xdr:row>
      <xdr:rowOff>514349</xdr:rowOff>
    </xdr:to>
    <xdr:pic>
      <xdr:nvPicPr>
        <xdr:cNvPr id="17" name="Bild 1" descr="http://www.saris-pkw-anhaenger-gabelstapler.de/media/images/saris-anhaenger-logo-shop.jpg"/>
        <xdr:cNvPicPr/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880" r="18214" b="2930"/>
        <a:stretch/>
      </xdr:blipFill>
      <xdr:spPr bwMode="auto">
        <a:xfrm>
          <a:off x="10629900" y="866775"/>
          <a:ext cx="581025" cy="51434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19</xdr:col>
      <xdr:colOff>0</xdr:colOff>
      <xdr:row>5</xdr:row>
      <xdr:rowOff>0</xdr:rowOff>
    </xdr:from>
    <xdr:to>
      <xdr:col>19</xdr:col>
      <xdr:colOff>571500</xdr:colOff>
      <xdr:row>5</xdr:row>
      <xdr:rowOff>495300</xdr:rowOff>
    </xdr:to>
    <xdr:pic>
      <xdr:nvPicPr>
        <xdr:cNvPr id="18" name="Bild 1" descr="https://hirschvogel.eu/files/hirschvogel/site/twlogos/saxas.png"/>
        <xdr:cNvPicPr/>
      </xdr:nvPicPr>
      <xdr:blipFill rotWithShape="1"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67" t="41250" r="24000" b="11250"/>
        <a:stretch/>
      </xdr:blipFill>
      <xdr:spPr bwMode="auto">
        <a:xfrm>
          <a:off x="11210925" y="866775"/>
          <a:ext cx="571500" cy="4953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19</xdr:col>
      <xdr:colOff>561975</xdr:colOff>
      <xdr:row>5</xdr:row>
      <xdr:rowOff>9524</xdr:rowOff>
    </xdr:from>
    <xdr:to>
      <xdr:col>20</xdr:col>
      <xdr:colOff>571500</xdr:colOff>
      <xdr:row>5</xdr:row>
      <xdr:rowOff>504825</xdr:rowOff>
    </xdr:to>
    <xdr:pic>
      <xdr:nvPicPr>
        <xdr:cNvPr id="19" name="Bild 1" descr="http://media.cylex.de/companies/1924/709/logo/logo.jpg"/>
        <xdr:cNvPicPr/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500" b="24500"/>
        <a:stretch/>
      </xdr:blipFill>
      <xdr:spPr bwMode="auto">
        <a:xfrm>
          <a:off x="11772900" y="876299"/>
          <a:ext cx="590550" cy="49530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21</xdr:col>
      <xdr:colOff>1</xdr:colOff>
      <xdr:row>4</xdr:row>
      <xdr:rowOff>190499</xdr:rowOff>
    </xdr:from>
    <xdr:to>
      <xdr:col>21</xdr:col>
      <xdr:colOff>561975</xdr:colOff>
      <xdr:row>6</xdr:row>
      <xdr:rowOff>9524</xdr:rowOff>
    </xdr:to>
    <xdr:pic>
      <xdr:nvPicPr>
        <xdr:cNvPr id="20" name="Bild 1" descr="http://www.anhaenger-popiel.de/s/cc_images/cache_9606532.jpg?t=1420227949"/>
        <xdr:cNvPicPr/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72976" y="866774"/>
          <a:ext cx="561974" cy="523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21</xdr:col>
      <xdr:colOff>581024</xdr:colOff>
      <xdr:row>5</xdr:row>
      <xdr:rowOff>0</xdr:rowOff>
    </xdr:from>
    <xdr:to>
      <xdr:col>22</xdr:col>
      <xdr:colOff>571500</xdr:colOff>
      <xdr:row>5</xdr:row>
      <xdr:rowOff>485776</xdr:rowOff>
    </xdr:to>
    <xdr:pic>
      <xdr:nvPicPr>
        <xdr:cNvPr id="21" name="Bild 1" descr="http://www.kuhnert-anhaenger.de/stema/Stema-logo.JPG"/>
        <xdr:cNvPicPr/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3999" y="866775"/>
          <a:ext cx="571501" cy="4857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22</xdr:col>
      <xdr:colOff>581024</xdr:colOff>
      <xdr:row>5</xdr:row>
      <xdr:rowOff>0</xdr:rowOff>
    </xdr:from>
    <xdr:to>
      <xdr:col>23</xdr:col>
      <xdr:colOff>581024</xdr:colOff>
      <xdr:row>5</xdr:row>
      <xdr:rowOff>485775</xdr:rowOff>
    </xdr:to>
    <xdr:pic>
      <xdr:nvPicPr>
        <xdr:cNvPr id="2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35024" y="866775"/>
          <a:ext cx="581025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24</xdr:col>
      <xdr:colOff>0</xdr:colOff>
      <xdr:row>4</xdr:row>
      <xdr:rowOff>190499</xdr:rowOff>
    </xdr:from>
    <xdr:to>
      <xdr:col>24</xdr:col>
      <xdr:colOff>561975</xdr:colOff>
      <xdr:row>5</xdr:row>
      <xdr:rowOff>504824</xdr:rowOff>
    </xdr:to>
    <xdr:pic>
      <xdr:nvPicPr>
        <xdr:cNvPr id="23" name="Bild 1" descr="http://www.autoteile-aze.de/sites/default/files/styles/large/public/thule-logo__V228995357__1.jpg"/>
        <xdr:cNvPicPr/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16050" y="866774"/>
          <a:ext cx="561975" cy="504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25</xdr:col>
      <xdr:colOff>0</xdr:colOff>
      <xdr:row>4</xdr:row>
      <xdr:rowOff>190499</xdr:rowOff>
    </xdr:from>
    <xdr:to>
      <xdr:col>26</xdr:col>
      <xdr:colOff>0</xdr:colOff>
      <xdr:row>5</xdr:row>
      <xdr:rowOff>485774</xdr:rowOff>
    </xdr:to>
    <xdr:pic>
      <xdr:nvPicPr>
        <xdr:cNvPr id="24" name="Bild 1" descr="http://anhaengercenter-wb.com/media/image/98/f1/13/tpv.png"/>
        <xdr:cNvPicPr/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97075" y="866774"/>
          <a:ext cx="581025" cy="4857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26</xdr:col>
      <xdr:colOff>38101</xdr:colOff>
      <xdr:row>5</xdr:row>
      <xdr:rowOff>9525</xdr:rowOff>
    </xdr:from>
    <xdr:to>
      <xdr:col>26</xdr:col>
      <xdr:colOff>571501</xdr:colOff>
      <xdr:row>6</xdr:row>
      <xdr:rowOff>9525</xdr:rowOff>
    </xdr:to>
    <xdr:pic>
      <xdr:nvPicPr>
        <xdr:cNvPr id="25" name="Bild 1" descr="http://www.reparaturwerkstattauer.de/files/auer_img/mup/unsinn.png"/>
        <xdr:cNvPicPr/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16201" y="876300"/>
          <a:ext cx="533400" cy="514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27</xdr:col>
      <xdr:colOff>0</xdr:colOff>
      <xdr:row>5</xdr:row>
      <xdr:rowOff>0</xdr:rowOff>
    </xdr:from>
    <xdr:to>
      <xdr:col>27</xdr:col>
      <xdr:colOff>561975</xdr:colOff>
      <xdr:row>5</xdr:row>
      <xdr:rowOff>495300</xdr:rowOff>
    </xdr:to>
    <xdr:pic>
      <xdr:nvPicPr>
        <xdr:cNvPr id="26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59125" y="866775"/>
          <a:ext cx="5619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29</xdr:col>
      <xdr:colOff>19050</xdr:colOff>
      <xdr:row>5</xdr:row>
      <xdr:rowOff>19050</xdr:rowOff>
    </xdr:from>
    <xdr:to>
      <xdr:col>29</xdr:col>
      <xdr:colOff>561975</xdr:colOff>
      <xdr:row>5</xdr:row>
      <xdr:rowOff>495300</xdr:rowOff>
    </xdr:to>
    <xdr:pic>
      <xdr:nvPicPr>
        <xdr:cNvPr id="27" name="Bild 1" descr="http://www.bfr-wisskirchen.de/files/gestaltung/Logo_Wisskirchen.png"/>
        <xdr:cNvPicPr/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25950" y="885825"/>
          <a:ext cx="542925" cy="476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30</xdr:col>
      <xdr:colOff>1</xdr:colOff>
      <xdr:row>5</xdr:row>
      <xdr:rowOff>0</xdr:rowOff>
    </xdr:from>
    <xdr:to>
      <xdr:col>31</xdr:col>
      <xdr:colOff>9526</xdr:colOff>
      <xdr:row>6</xdr:row>
      <xdr:rowOff>0</xdr:rowOff>
    </xdr:to>
    <xdr:pic>
      <xdr:nvPicPr>
        <xdr:cNvPr id="28" name="Bild 1" descr="http://www.alff-schoenecken.de/images/wm-meyer_logo.gif?crc=321297395"/>
        <xdr:cNvPicPr/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87926" y="866775"/>
          <a:ext cx="590550" cy="5143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nses\AppData\Local\Microsoft\Windows\Temporary%20Internet%20Files\Content.Outlook\QG8NIYWS\Gesamtstatistik-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halt"/>
      <sheetName val="(1) Gesamtstatistik"/>
      <sheetName val="(2) Zul.nach Kfz im Monat 1 HJ"/>
      <sheetName val="(2) Zul.nach Kfz im Monat 2.HJ"/>
      <sheetName val="(4) Erstzulassungsdatum"/>
      <sheetName val="(5) Zulassungsvorgänge"/>
      <sheetName val="(6) Zul.vorgänge nach Fz.-arten"/>
      <sheetName val="(6.1) Fz-arten n.Benutz 1.HJ "/>
      <sheetName val="(6.2) Fz-arten n.Benutz 2.HJ "/>
      <sheetName val="(7) Verwaltungsvorgänge"/>
      <sheetName val="(7.1) Versicherung"/>
      <sheetName val="(7.2) Verkaufsanz.+Mängel "/>
      <sheetName val="(7.3) Verwaltungsvorg.Altfälle"/>
      <sheetName val="(7.4) Brief- ZB II-Verw. Zul. "/>
      <sheetName val="(8) Publikums-u.Verw.vorg.Rote"/>
      <sheetName val="(9) Sonstige"/>
      <sheetName val="(10) Beibehaltung Kennz. "/>
      <sheetName val="(11) Zulassungen auf..."/>
      <sheetName val="(12) Diplomatenkennzeichen"/>
      <sheetName val="(12.1) Zulassungen auf.... "/>
      <sheetName val="(12.2) PKW Intern.Fz.-art"/>
      <sheetName val="(12.3) LKW Intern.Fz.-art"/>
      <sheetName val="(12.4) Anh Nationale + Intern.N"/>
      <sheetName val="(12.5) Krad + Trike + Quads"/>
      <sheetName val="(12.6) Busse Fz.-art "/>
      <sheetName val="(13) Berufsschlüssel "/>
      <sheetName val="(14) Antriebsarten "/>
      <sheetName val="(15) Schadstoffarmstufen"/>
      <sheetName val="Schadstoffarmstufen Diesel"/>
      <sheetName val="(15.1) Keine S-arm"/>
      <sheetName val="(15.2) Euro 1 Stufen"/>
      <sheetName val="(15.3) Euro 2 Stufen"/>
      <sheetName val="(15.4) Euro 3 Stufen"/>
      <sheetName val="(15.5) Euro 4 Stufen"/>
      <sheetName val="(15.6) Euro 5 Stufen"/>
      <sheetName val="(15.7) Euro 6 Stufen "/>
      <sheetName val="(15.7.1) Euro 6 WLTP Pr.Verf."/>
      <sheetName val="(15.8) Euro 6 Fahrzeuge"/>
      <sheetName val="Euro 6 Fahrzeuge"/>
      <sheetName val="(16) CO2 Werte u.kleine Kz."/>
      <sheetName val="(16.1) Hubraum PKW"/>
      <sheetName val="(16.2) Hubraum Krad-Quad-Trike"/>
      <sheetName val="(16.3) Hubraum LKW-Busse- usw."/>
      <sheetName val="(17)Feinstaubplakettenzuordnung"/>
      <sheetName val="(18) Sonderabfragen"/>
      <sheetName val="(19) Gesamtgewichte "/>
      <sheetName val="(20) Farben"/>
      <sheetName val="(21) Buchstabenzuteilung d.Kz"/>
      <sheetName val="(22) Umschr.aus Nahbereich"/>
      <sheetName val="(23) Umschr.aus dem Ausland"/>
      <sheetName val="(24) Zul.nach Postleitzahlen"/>
      <sheetName val="(24.1) Fz.arten Zul.nach PLZ"/>
      <sheetName val="(25) Stadt + Stadtwerke"/>
      <sheetName val="(26) Post+DeTe Fleet+Andere "/>
      <sheetName val="(27) Deut.Post Fahrz.-arten"/>
      <sheetName val="(28) FIRMEN (1)"/>
      <sheetName val="(28) FIRMEN (2)"/>
      <sheetName val="(29) Hersteller motorisierte Fz"/>
      <sheetName val="(29.1) Hersteller Anhänger"/>
      <sheetName val="(30) Typengenehmigungsnummern"/>
      <sheetName val="(15.10) Stufe V  Abgasemission"/>
      <sheetName val="Tabelle2"/>
      <sheetName val="Amt 20"/>
      <sheetName val="(14.1) Antriebe - Fahrzeuga (2"/>
      <sheetName val="(14.1) Antriebe - Fahrzeugart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2">
          <cell r="M12">
            <v>176</v>
          </cell>
          <cell r="O12">
            <v>885</v>
          </cell>
        </row>
        <row r="20">
          <cell r="M20">
            <v>172</v>
          </cell>
          <cell r="O20">
            <v>869</v>
          </cell>
        </row>
        <row r="27">
          <cell r="M27">
            <v>171</v>
          </cell>
          <cell r="O27">
            <v>851</v>
          </cell>
        </row>
        <row r="34">
          <cell r="M34">
            <v>169</v>
          </cell>
          <cell r="O34">
            <v>842</v>
          </cell>
        </row>
        <row r="41">
          <cell r="M41">
            <v>170</v>
          </cell>
          <cell r="O41">
            <v>844</v>
          </cell>
        </row>
        <row r="48">
          <cell r="M48">
            <v>171</v>
          </cell>
          <cell r="N48">
            <v>1345</v>
          </cell>
          <cell r="O48">
            <v>842</v>
          </cell>
        </row>
      </sheetData>
      <sheetData sheetId="8">
        <row r="12">
          <cell r="M12">
            <v>170</v>
          </cell>
          <cell r="N12">
            <v>1324</v>
          </cell>
          <cell r="O12">
            <v>843</v>
          </cell>
        </row>
        <row r="20">
          <cell r="M20">
            <v>168</v>
          </cell>
          <cell r="N20">
            <v>1327</v>
          </cell>
          <cell r="O20">
            <v>845</v>
          </cell>
        </row>
        <row r="27">
          <cell r="M27">
            <v>168</v>
          </cell>
          <cell r="N27">
            <v>1321</v>
          </cell>
          <cell r="O27">
            <v>845</v>
          </cell>
        </row>
        <row r="34">
          <cell r="M34">
            <v>168</v>
          </cell>
          <cell r="N34">
            <v>1323</v>
          </cell>
          <cell r="O34">
            <v>853</v>
          </cell>
        </row>
        <row r="41">
          <cell r="M41">
            <v>168</v>
          </cell>
          <cell r="N41">
            <v>1323</v>
          </cell>
          <cell r="O41">
            <v>855</v>
          </cell>
        </row>
        <row r="48">
          <cell r="M48">
            <v>168</v>
          </cell>
          <cell r="N48">
            <v>1308</v>
          </cell>
          <cell r="O48">
            <v>911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8">
          <cell r="E8">
            <v>632</v>
          </cell>
          <cell r="F8">
            <v>1250</v>
          </cell>
        </row>
        <row r="10">
          <cell r="E10">
            <v>636</v>
          </cell>
          <cell r="F10">
            <v>1270</v>
          </cell>
        </row>
        <row r="12">
          <cell r="E12">
            <v>632</v>
          </cell>
          <cell r="F12">
            <v>1292</v>
          </cell>
        </row>
        <row r="14">
          <cell r="E14">
            <v>627</v>
          </cell>
          <cell r="F14">
            <v>1310</v>
          </cell>
        </row>
        <row r="16">
          <cell r="E16">
            <v>627</v>
          </cell>
          <cell r="F16">
            <v>1328</v>
          </cell>
        </row>
        <row r="18">
          <cell r="E18">
            <v>629</v>
          </cell>
        </row>
        <row r="20">
          <cell r="E20">
            <v>627</v>
          </cell>
        </row>
        <row r="22">
          <cell r="E22">
            <v>631</v>
          </cell>
        </row>
        <row r="24">
          <cell r="E24">
            <v>630</v>
          </cell>
        </row>
        <row r="26">
          <cell r="E26">
            <v>630</v>
          </cell>
        </row>
        <row r="28">
          <cell r="E28">
            <v>633</v>
          </cell>
        </row>
        <row r="30">
          <cell r="E30">
            <v>640</v>
          </cell>
        </row>
      </sheetData>
      <sheetData sheetId="20">
        <row r="8">
          <cell r="AK8">
            <v>161455</v>
          </cell>
        </row>
        <row r="10">
          <cell r="AK10">
            <v>161455</v>
          </cell>
        </row>
        <row r="12">
          <cell r="AK12">
            <v>161939</v>
          </cell>
        </row>
        <row r="14">
          <cell r="AK14">
            <v>161931</v>
          </cell>
        </row>
        <row r="16">
          <cell r="AK16">
            <v>162353</v>
          </cell>
        </row>
        <row r="18">
          <cell r="AK18">
            <v>162977</v>
          </cell>
        </row>
        <row r="20">
          <cell r="AK20">
            <v>163004</v>
          </cell>
        </row>
        <row r="22">
          <cell r="AK22">
            <v>163108</v>
          </cell>
        </row>
        <row r="24">
          <cell r="AK24">
            <v>163075</v>
          </cell>
        </row>
        <row r="26">
          <cell r="AK26">
            <v>162840</v>
          </cell>
        </row>
        <row r="28">
          <cell r="AK28">
            <v>163436</v>
          </cell>
        </row>
        <row r="30">
          <cell r="AK30">
            <v>162930</v>
          </cell>
        </row>
      </sheetData>
      <sheetData sheetId="21">
        <row r="9">
          <cell r="BH9">
            <v>56039</v>
          </cell>
        </row>
        <row r="11">
          <cell r="BH11">
            <v>56187</v>
          </cell>
        </row>
        <row r="13">
          <cell r="BH13">
            <v>56322</v>
          </cell>
        </row>
        <row r="15">
          <cell r="BH15">
            <v>56389</v>
          </cell>
        </row>
        <row r="17">
          <cell r="BH17">
            <v>56476</v>
          </cell>
        </row>
        <row r="19">
          <cell r="BH19">
            <v>56456</v>
          </cell>
        </row>
        <row r="21">
          <cell r="BH21">
            <v>56851</v>
          </cell>
        </row>
        <row r="23">
          <cell r="BH23">
            <v>57409</v>
          </cell>
        </row>
        <row r="25">
          <cell r="BH25">
            <v>58487</v>
          </cell>
        </row>
        <row r="27">
          <cell r="BH27">
            <v>60095</v>
          </cell>
        </row>
        <row r="29">
          <cell r="BH29">
            <v>61030</v>
          </cell>
        </row>
        <row r="31">
          <cell r="BH31">
            <v>61435</v>
          </cell>
        </row>
      </sheetData>
      <sheetData sheetId="22">
        <row r="9">
          <cell r="AN9">
            <v>10159</v>
          </cell>
        </row>
        <row r="11">
          <cell r="AN11">
            <v>10167</v>
          </cell>
        </row>
        <row r="13">
          <cell r="AN13">
            <v>10186</v>
          </cell>
        </row>
        <row r="15">
          <cell r="AN15">
            <v>10216</v>
          </cell>
        </row>
        <row r="17">
          <cell r="AN17">
            <v>10239</v>
          </cell>
        </row>
        <row r="19">
          <cell r="AN19">
            <v>10279</v>
          </cell>
        </row>
        <row r="21">
          <cell r="AN21">
            <v>10287</v>
          </cell>
        </row>
        <row r="23">
          <cell r="AN23">
            <v>10316</v>
          </cell>
        </row>
        <row r="25">
          <cell r="AN25">
            <v>10635</v>
          </cell>
        </row>
        <row r="27">
          <cell r="AN27">
            <v>10630</v>
          </cell>
        </row>
        <row r="29">
          <cell r="AN29">
            <v>10351</v>
          </cell>
        </row>
        <row r="31">
          <cell r="AN31">
            <v>10345</v>
          </cell>
        </row>
      </sheetData>
      <sheetData sheetId="23">
        <row r="10">
          <cell r="BK10">
            <v>10550</v>
          </cell>
          <cell r="BQ10">
            <v>115</v>
          </cell>
          <cell r="CH10">
            <v>116</v>
          </cell>
        </row>
        <row r="12">
          <cell r="BK12">
            <v>10565</v>
          </cell>
          <cell r="BQ12">
            <v>116</v>
          </cell>
          <cell r="CH12">
            <v>115</v>
          </cell>
        </row>
        <row r="14">
          <cell r="BK14">
            <v>10667</v>
          </cell>
          <cell r="BQ14">
            <v>116</v>
          </cell>
          <cell r="CH14">
            <v>115</v>
          </cell>
        </row>
        <row r="16">
          <cell r="BK16">
            <v>10706</v>
          </cell>
          <cell r="BQ16">
            <v>115</v>
          </cell>
          <cell r="CH16">
            <v>120</v>
          </cell>
        </row>
        <row r="18">
          <cell r="BK18">
            <v>10734</v>
          </cell>
          <cell r="BQ18">
            <v>118</v>
          </cell>
          <cell r="CH18">
            <v>120</v>
          </cell>
        </row>
        <row r="20">
          <cell r="BK20">
            <v>10796</v>
          </cell>
          <cell r="BQ20">
            <v>113</v>
          </cell>
          <cell r="CH20">
            <v>116</v>
          </cell>
        </row>
        <row r="22">
          <cell r="BK22">
            <v>10806</v>
          </cell>
          <cell r="BQ22">
            <v>112</v>
          </cell>
          <cell r="CH22">
            <v>117</v>
          </cell>
        </row>
        <row r="24">
          <cell r="BK24">
            <v>10823</v>
          </cell>
          <cell r="BQ24">
            <v>113</v>
          </cell>
          <cell r="CH24">
            <v>113</v>
          </cell>
        </row>
        <row r="26">
          <cell r="BK26">
            <v>10801</v>
          </cell>
          <cell r="BQ26">
            <v>115</v>
          </cell>
          <cell r="CH26">
            <v>116</v>
          </cell>
        </row>
        <row r="28">
          <cell r="BK28">
            <v>10770</v>
          </cell>
          <cell r="BQ28">
            <v>116</v>
          </cell>
          <cell r="CH28">
            <v>117</v>
          </cell>
        </row>
        <row r="30">
          <cell r="BK30">
            <v>10756</v>
          </cell>
          <cell r="BQ30">
            <v>118</v>
          </cell>
          <cell r="CH30">
            <v>114</v>
          </cell>
        </row>
        <row r="32">
          <cell r="BK32">
            <v>10702</v>
          </cell>
          <cell r="BQ32">
            <v>116</v>
          </cell>
          <cell r="CH32">
            <v>110</v>
          </cell>
        </row>
      </sheetData>
      <sheetData sheetId="24">
        <row r="9">
          <cell r="BI9">
            <v>283</v>
          </cell>
        </row>
        <row r="11">
          <cell r="BI11">
            <v>285</v>
          </cell>
        </row>
        <row r="13">
          <cell r="BI13">
            <v>283</v>
          </cell>
        </row>
        <row r="15">
          <cell r="BI15">
            <v>281</v>
          </cell>
        </row>
        <row r="17">
          <cell r="BI17">
            <v>269</v>
          </cell>
        </row>
        <row r="19">
          <cell r="BI19">
            <v>270</v>
          </cell>
        </row>
        <row r="21">
          <cell r="BI21">
            <v>269</v>
          </cell>
        </row>
        <row r="23">
          <cell r="BI23">
            <v>271</v>
          </cell>
        </row>
        <row r="25">
          <cell r="BI25">
            <v>272</v>
          </cell>
        </row>
        <row r="27">
          <cell r="BI27">
            <v>272</v>
          </cell>
        </row>
        <row r="29">
          <cell r="BI29">
            <v>279</v>
          </cell>
        </row>
        <row r="31">
          <cell r="BI31">
            <v>279</v>
          </cell>
        </row>
      </sheetData>
      <sheetData sheetId="25"/>
      <sheetData sheetId="26"/>
      <sheetData sheetId="27"/>
      <sheetData sheetId="28">
        <row r="7">
          <cell r="O7">
            <v>117096</v>
          </cell>
        </row>
        <row r="9">
          <cell r="O9">
            <v>116828</v>
          </cell>
        </row>
        <row r="11">
          <cell r="O11">
            <v>116809</v>
          </cell>
        </row>
        <row r="13">
          <cell r="O13">
            <v>116677</v>
          </cell>
        </row>
        <row r="15">
          <cell r="O15">
            <v>116630</v>
          </cell>
        </row>
        <row r="17">
          <cell r="O17">
            <v>116584</v>
          </cell>
        </row>
        <row r="19">
          <cell r="O19">
            <v>116680</v>
          </cell>
        </row>
        <row r="21">
          <cell r="O21">
            <v>116732</v>
          </cell>
        </row>
        <row r="23">
          <cell r="O23">
            <v>116752</v>
          </cell>
        </row>
        <row r="25">
          <cell r="O25">
            <v>117250</v>
          </cell>
        </row>
        <row r="27">
          <cell r="O27">
            <v>118074</v>
          </cell>
        </row>
        <row r="29">
          <cell r="O29">
            <v>118235</v>
          </cell>
        </row>
      </sheetData>
      <sheetData sheetId="29">
        <row r="10">
          <cell r="AF10">
            <v>3980</v>
          </cell>
        </row>
        <row r="12">
          <cell r="AF12">
            <v>3983</v>
          </cell>
        </row>
        <row r="14">
          <cell r="AF14">
            <v>4001</v>
          </cell>
        </row>
        <row r="16">
          <cell r="AF16">
            <v>4024</v>
          </cell>
        </row>
        <row r="18">
          <cell r="AF18">
            <v>4020</v>
          </cell>
        </row>
        <row r="20">
          <cell r="AF20">
            <v>3997</v>
          </cell>
        </row>
        <row r="22">
          <cell r="AF22">
            <v>4009</v>
          </cell>
        </row>
        <row r="24">
          <cell r="AF24">
            <v>4001</v>
          </cell>
        </row>
        <row r="26">
          <cell r="AF26">
            <v>3991</v>
          </cell>
        </row>
        <row r="28">
          <cell r="AF28">
            <v>3993</v>
          </cell>
        </row>
        <row r="30">
          <cell r="AF30">
            <v>3989</v>
          </cell>
        </row>
        <row r="32">
          <cell r="AF32">
            <v>3953</v>
          </cell>
        </row>
      </sheetData>
      <sheetData sheetId="30">
        <row r="10">
          <cell r="AR10">
            <v>4305</v>
          </cell>
        </row>
        <row r="12">
          <cell r="AR12">
            <v>4277</v>
          </cell>
        </row>
        <row r="14">
          <cell r="AR14">
            <v>4252</v>
          </cell>
        </row>
        <row r="16">
          <cell r="AR16">
            <v>4236</v>
          </cell>
        </row>
        <row r="18">
          <cell r="AR18">
            <v>4039</v>
          </cell>
        </row>
        <row r="20">
          <cell r="AR20">
            <v>4008</v>
          </cell>
        </row>
        <row r="22">
          <cell r="AR22">
            <v>3964</v>
          </cell>
        </row>
        <row r="24">
          <cell r="AR24">
            <v>3930</v>
          </cell>
        </row>
        <row r="26">
          <cell r="AR26">
            <v>3885</v>
          </cell>
        </row>
        <row r="28">
          <cell r="AR28">
            <v>3825</v>
          </cell>
        </row>
        <row r="30">
          <cell r="AR30">
            <v>3773</v>
          </cell>
        </row>
        <row r="32">
          <cell r="AR32">
            <v>3727</v>
          </cell>
        </row>
      </sheetData>
      <sheetData sheetId="31">
        <row r="10">
          <cell r="BF10">
            <v>15881</v>
          </cell>
        </row>
        <row r="12">
          <cell r="BF12">
            <v>15684</v>
          </cell>
        </row>
        <row r="14">
          <cell r="BF14">
            <v>15513</v>
          </cell>
        </row>
        <row r="16">
          <cell r="BF16">
            <v>15527</v>
          </cell>
        </row>
        <row r="18">
          <cell r="BF18">
            <v>15609</v>
          </cell>
        </row>
        <row r="20">
          <cell r="BF20">
            <v>15425</v>
          </cell>
        </row>
        <row r="22">
          <cell r="BF22">
            <v>15237</v>
          </cell>
        </row>
        <row r="24">
          <cell r="BF24">
            <v>15070</v>
          </cell>
        </row>
        <row r="26">
          <cell r="BF26">
            <v>14914</v>
          </cell>
        </row>
        <row r="28">
          <cell r="BF28">
            <v>14750</v>
          </cell>
        </row>
        <row r="30">
          <cell r="BF30">
            <v>14608</v>
          </cell>
        </row>
        <row r="32">
          <cell r="BF32">
            <v>14351</v>
          </cell>
        </row>
      </sheetData>
      <sheetData sheetId="32">
        <row r="10">
          <cell r="BH10">
            <v>32269</v>
          </cell>
        </row>
        <row r="12">
          <cell r="BH12">
            <v>32045</v>
          </cell>
        </row>
        <row r="14">
          <cell r="BH14">
            <v>31853</v>
          </cell>
        </row>
        <row r="16">
          <cell r="BH16">
            <v>31826</v>
          </cell>
        </row>
        <row r="18">
          <cell r="BH18">
            <v>32073</v>
          </cell>
        </row>
        <row r="20">
          <cell r="BH20">
            <v>31817</v>
          </cell>
        </row>
        <row r="22">
          <cell r="BH22">
            <v>31596</v>
          </cell>
        </row>
        <row r="24">
          <cell r="BH24">
            <v>31417</v>
          </cell>
        </row>
        <row r="26">
          <cell r="BH26">
            <v>31203</v>
          </cell>
        </row>
        <row r="28">
          <cell r="BH28">
            <v>31013</v>
          </cell>
        </row>
        <row r="30">
          <cell r="BH30">
            <v>30848</v>
          </cell>
        </row>
        <row r="32">
          <cell r="BH32">
            <v>30606</v>
          </cell>
        </row>
      </sheetData>
      <sheetData sheetId="33">
        <row r="10">
          <cell r="AR10">
            <v>48192</v>
          </cell>
        </row>
        <row r="12">
          <cell r="AR12">
            <v>47981</v>
          </cell>
        </row>
        <row r="14">
          <cell r="AR14">
            <v>47862</v>
          </cell>
        </row>
        <row r="16">
          <cell r="AR16">
            <v>47580</v>
          </cell>
        </row>
        <row r="18">
          <cell r="AR18">
            <v>47518</v>
          </cell>
        </row>
        <row r="20">
          <cell r="AR20">
            <v>47422</v>
          </cell>
        </row>
        <row r="22">
          <cell r="AR22">
            <v>47296</v>
          </cell>
        </row>
        <row r="24">
          <cell r="AR24">
            <v>47152</v>
          </cell>
        </row>
        <row r="26">
          <cell r="AR26">
            <v>46952</v>
          </cell>
        </row>
        <row r="28">
          <cell r="AR28">
            <v>46683</v>
          </cell>
        </row>
        <row r="30">
          <cell r="AR30">
            <v>46581</v>
          </cell>
        </row>
        <row r="32">
          <cell r="AR32">
            <v>46297</v>
          </cell>
        </row>
      </sheetData>
      <sheetData sheetId="34">
        <row r="10">
          <cell r="AH10">
            <v>82307</v>
          </cell>
        </row>
        <row r="12">
          <cell r="AH12">
            <v>82054</v>
          </cell>
        </row>
        <row r="14">
          <cell r="AH14">
            <v>81747</v>
          </cell>
        </row>
        <row r="16">
          <cell r="AH16">
            <v>81429</v>
          </cell>
        </row>
        <row r="18">
          <cell r="AH18">
            <v>81009</v>
          </cell>
        </row>
        <row r="20">
          <cell r="AH20">
            <v>80487</v>
          </cell>
        </row>
        <row r="22">
          <cell r="AH22">
            <v>80022</v>
          </cell>
        </row>
        <row r="24">
          <cell r="AH24">
            <v>79525</v>
          </cell>
        </row>
        <row r="26">
          <cell r="AH26">
            <v>79097</v>
          </cell>
        </row>
        <row r="28">
          <cell r="AH28">
            <v>78714</v>
          </cell>
        </row>
        <row r="30">
          <cell r="AH30">
            <v>78442</v>
          </cell>
        </row>
        <row r="32">
          <cell r="AH32">
            <v>77849</v>
          </cell>
        </row>
      </sheetData>
      <sheetData sheetId="35">
        <row r="9">
          <cell r="BA9">
            <v>34887</v>
          </cell>
        </row>
        <row r="11">
          <cell r="BA11">
            <v>35748</v>
          </cell>
        </row>
        <row r="13">
          <cell r="BA13">
            <v>37297</v>
          </cell>
        </row>
        <row r="15">
          <cell r="BA15">
            <v>38318</v>
          </cell>
        </row>
        <row r="17">
          <cell r="BA17">
            <v>39421</v>
          </cell>
        </row>
        <row r="19">
          <cell r="BA19">
            <v>41117</v>
          </cell>
        </row>
        <row r="21">
          <cell r="BA21">
            <v>42116</v>
          </cell>
        </row>
        <row r="23">
          <cell r="BA23">
            <v>43402</v>
          </cell>
        </row>
        <row r="25">
          <cell r="BA25">
            <v>44696</v>
          </cell>
        </row>
        <row r="27">
          <cell r="BA27">
            <v>46209</v>
          </cell>
        </row>
        <row r="29">
          <cell r="BA29">
            <v>48210</v>
          </cell>
        </row>
        <row r="31">
          <cell r="BA31">
            <v>49343</v>
          </cell>
        </row>
      </sheetData>
      <sheetData sheetId="36">
        <row r="28">
          <cell r="AO28">
            <v>0</v>
          </cell>
        </row>
        <row r="30">
          <cell r="AO30">
            <v>0</v>
          </cell>
        </row>
        <row r="32">
          <cell r="AO32">
            <v>0</v>
          </cell>
        </row>
      </sheetData>
      <sheetData sheetId="37">
        <row r="29">
          <cell r="D29">
            <v>3445</v>
          </cell>
        </row>
      </sheetData>
      <sheetData sheetId="38">
        <row r="10">
          <cell r="G10">
            <v>1002</v>
          </cell>
          <cell r="K10">
            <v>640</v>
          </cell>
          <cell r="O10">
            <v>266</v>
          </cell>
          <cell r="Z10">
            <v>32725</v>
          </cell>
          <cell r="AD10">
            <v>71</v>
          </cell>
          <cell r="AH10">
            <v>4</v>
          </cell>
          <cell r="AL10">
            <v>27</v>
          </cell>
          <cell r="AQ10">
            <v>152</v>
          </cell>
        </row>
        <row r="12">
          <cell r="G12">
            <v>1041</v>
          </cell>
          <cell r="K12">
            <v>638</v>
          </cell>
          <cell r="O12">
            <v>257</v>
          </cell>
          <cell r="Z12">
            <v>33547</v>
          </cell>
          <cell r="AD12">
            <v>73</v>
          </cell>
          <cell r="AH12">
            <v>4</v>
          </cell>
          <cell r="AL12">
            <v>35</v>
          </cell>
          <cell r="AQ12">
            <v>153</v>
          </cell>
        </row>
        <row r="14">
          <cell r="G14">
            <v>1141</v>
          </cell>
          <cell r="K14">
            <v>645</v>
          </cell>
          <cell r="O14">
            <v>263</v>
          </cell>
          <cell r="Z14">
            <v>34970</v>
          </cell>
          <cell r="AD14">
            <v>73</v>
          </cell>
          <cell r="AH14">
            <v>4</v>
          </cell>
          <cell r="AL14">
            <v>47</v>
          </cell>
          <cell r="AQ14">
            <v>154</v>
          </cell>
        </row>
        <row r="16">
          <cell r="G16">
            <v>1219</v>
          </cell>
          <cell r="K16">
            <v>648</v>
          </cell>
          <cell r="O16">
            <v>266</v>
          </cell>
          <cell r="Z16">
            <v>35898</v>
          </cell>
          <cell r="AD16">
            <v>74</v>
          </cell>
          <cell r="AE16">
            <v>4</v>
          </cell>
          <cell r="AL16">
            <v>55</v>
          </cell>
          <cell r="AQ16">
            <v>154</v>
          </cell>
        </row>
        <row r="18">
          <cell r="G18">
            <v>1298</v>
          </cell>
          <cell r="K18">
            <v>652</v>
          </cell>
          <cell r="O18">
            <v>269</v>
          </cell>
          <cell r="Z18">
            <v>36909</v>
          </cell>
          <cell r="AD18">
            <v>74</v>
          </cell>
          <cell r="AH18">
            <v>4</v>
          </cell>
          <cell r="AL18">
            <v>61</v>
          </cell>
          <cell r="AQ18">
            <v>154</v>
          </cell>
        </row>
        <row r="20">
          <cell r="G20">
            <v>1322</v>
          </cell>
          <cell r="K20">
            <v>651</v>
          </cell>
          <cell r="O20">
            <v>275</v>
          </cell>
          <cell r="Z20">
            <v>38558</v>
          </cell>
          <cell r="AD20">
            <v>75</v>
          </cell>
          <cell r="AH20">
            <v>5</v>
          </cell>
          <cell r="AL20">
            <v>74</v>
          </cell>
          <cell r="AQ20">
            <v>157</v>
          </cell>
        </row>
        <row r="22">
          <cell r="G22">
            <v>1488</v>
          </cell>
          <cell r="K22">
            <v>651</v>
          </cell>
          <cell r="O22">
            <v>283</v>
          </cell>
          <cell r="AD22">
            <v>76</v>
          </cell>
          <cell r="AH22">
            <v>5</v>
          </cell>
          <cell r="AL22">
            <v>80</v>
          </cell>
          <cell r="AQ22">
            <v>156</v>
          </cell>
        </row>
        <row r="24">
          <cell r="G24">
            <v>1788</v>
          </cell>
          <cell r="K24">
            <v>657</v>
          </cell>
          <cell r="O24">
            <v>291</v>
          </cell>
          <cell r="Z24">
            <v>40341</v>
          </cell>
          <cell r="AD24">
            <v>78</v>
          </cell>
          <cell r="AH24">
            <v>5</v>
          </cell>
          <cell r="AL24">
            <v>85</v>
          </cell>
          <cell r="AQ24">
            <v>157</v>
          </cell>
        </row>
      </sheetData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</sheetPr>
  <dimension ref="A1:S33"/>
  <sheetViews>
    <sheetView tabSelected="1" workbookViewId="0">
      <selection activeCell="G36" sqref="G36"/>
    </sheetView>
  </sheetViews>
  <sheetFormatPr baseColWidth="10" defaultRowHeight="12.75" x14ac:dyDescent="0.2"/>
  <cols>
    <col min="1" max="1" width="11.140625" customWidth="1"/>
    <col min="2" max="4" width="9.7109375" customWidth="1"/>
    <col min="5" max="5" width="9.28515625" customWidth="1"/>
    <col min="6" max="7" width="9.7109375" customWidth="1"/>
    <col min="8" max="8" width="9.5703125" customWidth="1"/>
    <col min="9" max="9" width="9.7109375" customWidth="1"/>
    <col min="10" max="10" width="8.85546875" customWidth="1"/>
    <col min="11" max="11" width="8.7109375" customWidth="1"/>
    <col min="12" max="12" width="9.7109375" customWidth="1"/>
    <col min="13" max="13" width="15.28515625" customWidth="1"/>
    <col min="14" max="14" width="7.7109375" hidden="1" customWidth="1"/>
    <col min="15" max="15" width="0.140625" hidden="1" customWidth="1"/>
    <col min="16" max="16" width="7.5703125" hidden="1" customWidth="1"/>
    <col min="17" max="17" width="0.28515625" hidden="1" customWidth="1"/>
    <col min="18" max="18" width="2.42578125" hidden="1" customWidth="1"/>
    <col min="19" max="19" width="8" hidden="1" customWidth="1"/>
  </cols>
  <sheetData>
    <row r="1" spans="1:19" ht="15.75" customHeight="1" thickBot="1" x14ac:dyDescent="0.3">
      <c r="A1" s="1">
        <v>1</v>
      </c>
      <c r="B1" s="2"/>
      <c r="C1" s="2"/>
      <c r="D1" s="2"/>
      <c r="E1" s="3" t="s">
        <v>0</v>
      </c>
      <c r="F1" s="2"/>
      <c r="G1" s="2"/>
      <c r="H1" s="4"/>
      <c r="I1" s="2"/>
      <c r="J1" s="2"/>
      <c r="K1" s="2"/>
      <c r="L1" s="2"/>
      <c r="M1" s="5"/>
      <c r="N1" s="6"/>
      <c r="O1" s="6"/>
      <c r="P1" s="6"/>
      <c r="Q1" s="7"/>
      <c r="R1" s="2"/>
      <c r="S1" s="5"/>
    </row>
    <row r="2" spans="1:19" ht="18.75" hidden="1" thickBot="1" x14ac:dyDescent="0.3">
      <c r="A2" s="8"/>
      <c r="B2" s="9"/>
      <c r="C2" s="10"/>
      <c r="D2" s="10"/>
      <c r="E2" s="10"/>
      <c r="F2" s="10"/>
      <c r="G2" s="10"/>
      <c r="H2" s="10"/>
      <c r="I2" s="10"/>
      <c r="J2" s="10"/>
      <c r="K2" s="10"/>
      <c r="L2" s="10"/>
      <c r="M2" s="11"/>
      <c r="N2" s="12"/>
      <c r="O2" s="13"/>
      <c r="P2" s="13"/>
      <c r="Q2" s="14"/>
      <c r="R2" s="15"/>
      <c r="S2" s="16"/>
    </row>
    <row r="3" spans="1:19" ht="23.25" customHeight="1" thickBot="1" x14ac:dyDescent="0.25">
      <c r="A3" s="1510"/>
      <c r="B3" s="17" t="s">
        <v>1</v>
      </c>
      <c r="C3" s="18"/>
      <c r="D3" s="19"/>
      <c r="E3" s="18"/>
      <c r="F3" s="18"/>
      <c r="G3" s="20"/>
      <c r="H3" s="18"/>
      <c r="I3" s="18"/>
      <c r="J3" s="18"/>
      <c r="K3" s="18"/>
      <c r="L3" s="21"/>
      <c r="M3" s="22" t="s">
        <v>2</v>
      </c>
      <c r="N3" s="23"/>
      <c r="O3" s="24"/>
      <c r="P3" s="25"/>
      <c r="Q3" s="26"/>
      <c r="R3" s="27"/>
      <c r="S3" s="28"/>
    </row>
    <row r="4" spans="1:19" ht="2.25" customHeight="1" thickBot="1" x14ac:dyDescent="0.25">
      <c r="A4" s="1511"/>
      <c r="B4" s="29"/>
      <c r="C4" s="29"/>
      <c r="D4" s="29"/>
      <c r="E4" s="29"/>
      <c r="F4" s="29"/>
      <c r="G4" s="29"/>
      <c r="H4" s="29"/>
      <c r="I4" s="29"/>
      <c r="J4" s="29"/>
      <c r="K4" s="29"/>
      <c r="L4" s="30"/>
      <c r="M4" s="31"/>
      <c r="N4" s="32"/>
      <c r="O4" s="29"/>
      <c r="P4" s="32"/>
      <c r="Q4" s="33"/>
      <c r="R4" s="30"/>
      <c r="S4" s="33"/>
    </row>
    <row r="5" spans="1:19" ht="14.25" customHeight="1" thickBot="1" x14ac:dyDescent="0.3">
      <c r="A5" s="1512"/>
      <c r="B5" s="1513" t="s">
        <v>3</v>
      </c>
      <c r="C5" s="34" t="s">
        <v>4</v>
      </c>
      <c r="D5" s="35" t="s">
        <v>5</v>
      </c>
      <c r="E5" s="36" t="s">
        <v>6</v>
      </c>
      <c r="F5" s="37" t="s">
        <v>7</v>
      </c>
      <c r="G5" s="38" t="s">
        <v>8</v>
      </c>
      <c r="H5" s="39" t="s">
        <v>9</v>
      </c>
      <c r="I5" s="40" t="s">
        <v>10</v>
      </c>
      <c r="J5" s="41" t="s">
        <v>11</v>
      </c>
      <c r="K5" s="42" t="s">
        <v>12</v>
      </c>
      <c r="L5" s="43" t="s">
        <v>13</v>
      </c>
      <c r="M5" s="44" t="s">
        <v>14</v>
      </c>
      <c r="N5" s="45"/>
      <c r="O5" s="46"/>
      <c r="P5" s="47"/>
      <c r="Q5" s="48"/>
      <c r="R5" s="49"/>
      <c r="S5" s="50"/>
    </row>
    <row r="6" spans="1:19" ht="15" customHeight="1" thickBot="1" x14ac:dyDescent="0.3">
      <c r="A6" s="51" t="s">
        <v>15</v>
      </c>
      <c r="B6" s="1514"/>
      <c r="C6" s="52" t="s">
        <v>16</v>
      </c>
      <c r="D6" s="53" t="s">
        <v>17</v>
      </c>
      <c r="E6" s="54" t="s">
        <v>18</v>
      </c>
      <c r="F6" s="55" t="s">
        <v>19</v>
      </c>
      <c r="G6" s="56" t="s">
        <v>20</v>
      </c>
      <c r="H6" s="57"/>
      <c r="I6" s="58" t="s">
        <v>21</v>
      </c>
      <c r="J6" s="59" t="s">
        <v>22</v>
      </c>
      <c r="K6" s="60" t="s">
        <v>23</v>
      </c>
      <c r="L6" s="61" t="s">
        <v>24</v>
      </c>
      <c r="M6" s="62" t="s">
        <v>25</v>
      </c>
      <c r="N6" s="63"/>
      <c r="O6" s="64"/>
      <c r="P6" s="65"/>
      <c r="Q6" s="66"/>
      <c r="R6" s="67"/>
      <c r="S6" s="68"/>
    </row>
    <row r="7" spans="1:19" ht="9" customHeight="1" thickBot="1" x14ac:dyDescent="0.25">
      <c r="A7" s="69"/>
      <c r="B7" s="70"/>
      <c r="C7" s="71"/>
      <c r="D7" s="72"/>
      <c r="E7" s="73"/>
      <c r="F7" s="70"/>
      <c r="G7" s="71"/>
      <c r="H7" s="72"/>
      <c r="I7" s="73"/>
      <c r="J7" s="70"/>
      <c r="K7" s="73"/>
      <c r="L7" s="70"/>
      <c r="M7" s="73"/>
      <c r="N7" s="74"/>
      <c r="O7" s="75"/>
      <c r="P7" s="76"/>
      <c r="Q7" s="70"/>
      <c r="R7" s="77"/>
      <c r="S7" s="73"/>
    </row>
    <row r="8" spans="1:19" ht="21" customHeight="1" thickBot="1" x14ac:dyDescent="0.45">
      <c r="A8" s="78" t="s">
        <v>26</v>
      </c>
      <c r="B8" s="79">
        <f>SUM('[1](12.2) PKW Intern.Fz.-art'!AK8)</f>
        <v>161455</v>
      </c>
      <c r="C8" s="79">
        <f>SUM('[1](12.3) LKW Intern.Fz.-art'!BH9)</f>
        <v>56039</v>
      </c>
      <c r="D8" s="79">
        <f>SUM('[1](12.5) Krad + Trike + Quads'!BK10)</f>
        <v>10550</v>
      </c>
      <c r="E8" s="79">
        <f>SUM('[1](12.5) Krad + Trike + Quads'!CH10)</f>
        <v>116</v>
      </c>
      <c r="F8" s="79">
        <f>SUM('[1](12.5) Krad + Trike + Quads'!BQ10)</f>
        <v>115</v>
      </c>
      <c r="G8" s="79">
        <f>SUM('[1](12.6) Busse Fz.-art '!BI9)</f>
        <v>283</v>
      </c>
      <c r="H8" s="79">
        <f>SUM('[1](12.4) Anh Nationale + Intern.N'!AN9)</f>
        <v>10159</v>
      </c>
      <c r="I8" s="79">
        <f>SUM('[1](12.1) Zulassungen auf.... '!E8)</f>
        <v>632</v>
      </c>
      <c r="J8" s="80">
        <f>SUM('[1](6.1) Fz-arten n.Benutz 1.HJ '!M12)</f>
        <v>176</v>
      </c>
      <c r="K8" s="80">
        <f>SUM('[1](12.1) Zulassungen auf.... '!F8)</f>
        <v>1250</v>
      </c>
      <c r="L8" s="80">
        <f>SUM('[1](6.1) Fz-arten n.Benutz 1.HJ '!O12)</f>
        <v>885</v>
      </c>
      <c r="M8" s="81">
        <f>SUM(B8:L8)</f>
        <v>241660</v>
      </c>
      <c r="N8" s="82"/>
      <c r="O8" s="80"/>
      <c r="P8" s="83"/>
      <c r="Q8" s="80">
        <f>SUM(N8:P8)</f>
        <v>0</v>
      </c>
      <c r="R8" s="83"/>
      <c r="S8" s="80"/>
    </row>
    <row r="9" spans="1:19" ht="9" customHeight="1" thickBot="1" x14ac:dyDescent="0.4">
      <c r="A9" s="84"/>
      <c r="B9" s="85"/>
      <c r="C9" s="85"/>
      <c r="D9" s="85"/>
      <c r="E9" s="85"/>
      <c r="F9" s="85"/>
      <c r="G9" s="85"/>
      <c r="H9" s="85"/>
      <c r="I9" s="85"/>
      <c r="J9" s="85"/>
      <c r="K9" s="85"/>
      <c r="L9" s="85"/>
      <c r="M9" s="85"/>
      <c r="N9" s="86"/>
      <c r="O9" s="87"/>
      <c r="P9" s="88"/>
      <c r="Q9" s="80"/>
      <c r="R9" s="89"/>
      <c r="S9" s="90"/>
    </row>
    <row r="10" spans="1:19" ht="21" customHeight="1" thickBot="1" x14ac:dyDescent="0.45">
      <c r="A10" s="78" t="s">
        <v>27</v>
      </c>
      <c r="B10" s="79">
        <f>SUM('[1](12.2) PKW Intern.Fz.-art'!AK10)</f>
        <v>161455</v>
      </c>
      <c r="C10" s="79">
        <f>SUM('[1](12.3) LKW Intern.Fz.-art'!BH11)</f>
        <v>56187</v>
      </c>
      <c r="D10" s="79">
        <f>SUM('[1](12.5) Krad + Trike + Quads'!BK12)</f>
        <v>10565</v>
      </c>
      <c r="E10" s="79">
        <f>SUM('[1](12.5) Krad + Trike + Quads'!CH12)</f>
        <v>115</v>
      </c>
      <c r="F10" s="79">
        <f>SUM('[1](12.5) Krad + Trike + Quads'!BQ12)</f>
        <v>116</v>
      </c>
      <c r="G10" s="79">
        <f>SUM('[1](12.6) Busse Fz.-art '!BI11)</f>
        <v>285</v>
      </c>
      <c r="H10" s="79">
        <f>SUM('[1](12.4) Anh Nationale + Intern.N'!AN11)</f>
        <v>10167</v>
      </c>
      <c r="I10" s="79">
        <f>SUM('[1](12.1) Zulassungen auf.... '!E10)</f>
        <v>636</v>
      </c>
      <c r="J10" s="80">
        <f>SUM('[1](6.1) Fz-arten n.Benutz 1.HJ '!M20)</f>
        <v>172</v>
      </c>
      <c r="K10" s="80">
        <f>SUM('[1](12.1) Zulassungen auf.... '!F10)</f>
        <v>1270</v>
      </c>
      <c r="L10" s="80">
        <f>SUM('[1](6.1) Fz-arten n.Benutz 1.HJ '!O20)</f>
        <v>869</v>
      </c>
      <c r="M10" s="81">
        <f>SUM(B10:L10)</f>
        <v>241837</v>
      </c>
      <c r="N10" s="82"/>
      <c r="O10" s="80"/>
      <c r="P10" s="83"/>
      <c r="Q10" s="80">
        <f>SUM(N10:P10)</f>
        <v>0</v>
      </c>
      <c r="R10" s="83"/>
      <c r="S10" s="80"/>
    </row>
    <row r="11" spans="1:19" ht="9" customHeight="1" thickBot="1" x14ac:dyDescent="0.4">
      <c r="A11" s="91"/>
      <c r="B11" s="90"/>
      <c r="C11" s="90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86"/>
      <c r="O11" s="87"/>
      <c r="P11" s="92"/>
      <c r="Q11" s="80"/>
      <c r="R11" s="89"/>
      <c r="S11" s="90"/>
    </row>
    <row r="12" spans="1:19" ht="21" customHeight="1" thickBot="1" x14ac:dyDescent="0.45">
      <c r="A12" s="78" t="s">
        <v>28</v>
      </c>
      <c r="B12" s="79">
        <f>SUM('[1](12.2) PKW Intern.Fz.-art'!AK12)</f>
        <v>161939</v>
      </c>
      <c r="C12" s="79">
        <f>SUM('[1](12.3) LKW Intern.Fz.-art'!BH13)</f>
        <v>56322</v>
      </c>
      <c r="D12" s="79">
        <f>SUM('[1](12.5) Krad + Trike + Quads'!BK14)</f>
        <v>10667</v>
      </c>
      <c r="E12" s="79">
        <f>SUM('[1](12.5) Krad + Trike + Quads'!CH14)</f>
        <v>115</v>
      </c>
      <c r="F12" s="79">
        <f>SUM('[1](12.5) Krad + Trike + Quads'!BQ14)</f>
        <v>116</v>
      </c>
      <c r="G12" s="79">
        <f>SUM('[1](12.6) Busse Fz.-art '!BI13)</f>
        <v>283</v>
      </c>
      <c r="H12" s="79">
        <f>SUM('[1](12.4) Anh Nationale + Intern.N'!AN13)</f>
        <v>10186</v>
      </c>
      <c r="I12" s="79">
        <f>SUM('[1](12.1) Zulassungen auf.... '!E12)</f>
        <v>632</v>
      </c>
      <c r="J12" s="80">
        <f>SUM('[1](6.1) Fz-arten n.Benutz 1.HJ '!M27)</f>
        <v>171</v>
      </c>
      <c r="K12" s="80">
        <f>SUM('[1](12.1) Zulassungen auf.... '!F12)</f>
        <v>1292</v>
      </c>
      <c r="L12" s="80">
        <f>SUM('[1](6.1) Fz-arten n.Benutz 1.HJ '!O27)</f>
        <v>851</v>
      </c>
      <c r="M12" s="81">
        <f>SUM(B12:L12)</f>
        <v>242574</v>
      </c>
      <c r="N12" s="82"/>
      <c r="O12" s="80"/>
      <c r="P12" s="83"/>
      <c r="Q12" s="80">
        <f>SUM(N12:P12)</f>
        <v>0</v>
      </c>
      <c r="R12" s="83"/>
      <c r="S12" s="80"/>
    </row>
    <row r="13" spans="1:19" ht="9" customHeight="1" thickBot="1" x14ac:dyDescent="0.4">
      <c r="A13" s="93"/>
      <c r="B13" s="90"/>
      <c r="C13" s="90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86"/>
      <c r="O13" s="87"/>
      <c r="P13" s="88"/>
      <c r="Q13" s="80"/>
      <c r="R13" s="89"/>
      <c r="S13" s="90"/>
    </row>
    <row r="14" spans="1:19" ht="21" customHeight="1" thickBot="1" x14ac:dyDescent="0.45">
      <c r="A14" s="78" t="s">
        <v>29</v>
      </c>
      <c r="B14" s="79">
        <f>SUM('[1](12.2) PKW Intern.Fz.-art'!AK14)</f>
        <v>161931</v>
      </c>
      <c r="C14" s="79">
        <f>SUM('[1](12.3) LKW Intern.Fz.-art'!BH15)</f>
        <v>56389</v>
      </c>
      <c r="D14" s="79">
        <f>SUM('[1](12.5) Krad + Trike + Quads'!BK16)</f>
        <v>10706</v>
      </c>
      <c r="E14" s="79">
        <f>SUM('[1](12.5) Krad + Trike + Quads'!CH16)</f>
        <v>120</v>
      </c>
      <c r="F14" s="79">
        <f>SUM('[1](12.5) Krad + Trike + Quads'!BQ16)</f>
        <v>115</v>
      </c>
      <c r="G14" s="79">
        <f>SUM('[1](12.6) Busse Fz.-art '!BI15)</f>
        <v>281</v>
      </c>
      <c r="H14" s="79">
        <f>SUM('[1](12.4) Anh Nationale + Intern.N'!AN15)</f>
        <v>10216</v>
      </c>
      <c r="I14" s="79">
        <f>SUM('[1](12.1) Zulassungen auf.... '!E14)</f>
        <v>627</v>
      </c>
      <c r="J14" s="80">
        <f>SUM('[1](6.1) Fz-arten n.Benutz 1.HJ '!M34)</f>
        <v>169</v>
      </c>
      <c r="K14" s="80">
        <f>SUM('[1](12.1) Zulassungen auf.... '!F14)</f>
        <v>1310</v>
      </c>
      <c r="L14" s="80">
        <f>SUM('[1](6.1) Fz-arten n.Benutz 1.HJ '!O34)</f>
        <v>842</v>
      </c>
      <c r="M14" s="81">
        <f>SUM(B14:L14)</f>
        <v>242706</v>
      </c>
      <c r="N14" s="82"/>
      <c r="O14" s="80"/>
      <c r="P14" s="83"/>
      <c r="Q14" s="80">
        <f>SUM(N14:P14)</f>
        <v>0</v>
      </c>
      <c r="R14" s="83"/>
      <c r="S14" s="80"/>
    </row>
    <row r="15" spans="1:19" ht="9" customHeight="1" thickBot="1" x14ac:dyDescent="0.4">
      <c r="A15" s="93"/>
      <c r="B15" s="90"/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86"/>
      <c r="O15" s="87"/>
      <c r="P15" s="88"/>
      <c r="Q15" s="80"/>
      <c r="R15" s="89"/>
      <c r="S15" s="90"/>
    </row>
    <row r="16" spans="1:19" ht="21" customHeight="1" thickBot="1" x14ac:dyDescent="0.45">
      <c r="A16" s="94" t="s">
        <v>30</v>
      </c>
      <c r="B16" s="95">
        <f>SUM('[1](12.2) PKW Intern.Fz.-art'!AK16)</f>
        <v>162353</v>
      </c>
      <c r="C16" s="95">
        <f>SUM('[1](12.3) LKW Intern.Fz.-art'!BH17)</f>
        <v>56476</v>
      </c>
      <c r="D16" s="95">
        <f>SUM('[1](12.5) Krad + Trike + Quads'!BK18)</f>
        <v>10734</v>
      </c>
      <c r="E16" s="95">
        <f>SUM('[1](12.5) Krad + Trike + Quads'!CH18)</f>
        <v>120</v>
      </c>
      <c r="F16" s="95">
        <f>SUM('[1](12.5) Krad + Trike + Quads'!BQ18)</f>
        <v>118</v>
      </c>
      <c r="G16" s="95">
        <f>SUM('[1](12.6) Busse Fz.-art '!BI17)</f>
        <v>269</v>
      </c>
      <c r="H16" s="95">
        <f>SUM('[1](12.4) Anh Nationale + Intern.N'!AN17)</f>
        <v>10239</v>
      </c>
      <c r="I16" s="95">
        <f>SUM('[1](12.1) Zulassungen auf.... '!E16)</f>
        <v>627</v>
      </c>
      <c r="J16" s="96">
        <f>SUM('[1](6.1) Fz-arten n.Benutz 1.HJ '!M41)</f>
        <v>170</v>
      </c>
      <c r="K16" s="96">
        <f>SUM('[1](12.1) Zulassungen auf.... '!F16)</f>
        <v>1328</v>
      </c>
      <c r="L16" s="96">
        <f>SUM('[1](6.1) Fz-arten n.Benutz 1.HJ '!O41)</f>
        <v>844</v>
      </c>
      <c r="M16" s="97">
        <f>SUM(B16:L16)</f>
        <v>243278</v>
      </c>
      <c r="N16" s="82"/>
      <c r="O16" s="80"/>
      <c r="P16" s="83"/>
      <c r="Q16" s="80">
        <f>SUM(N16:P16)</f>
        <v>0</v>
      </c>
      <c r="R16" s="83"/>
      <c r="S16" s="80"/>
    </row>
    <row r="17" spans="1:19" ht="9" customHeight="1" thickBot="1" x14ac:dyDescent="0.4">
      <c r="A17" s="98"/>
      <c r="B17" s="99"/>
      <c r="C17" s="99"/>
      <c r="D17" s="99"/>
      <c r="E17" s="99"/>
      <c r="F17" s="99"/>
      <c r="G17" s="99"/>
      <c r="H17" s="99"/>
      <c r="I17" s="99"/>
      <c r="J17" s="99"/>
      <c r="K17" s="99"/>
      <c r="L17" s="99"/>
      <c r="M17" s="99"/>
      <c r="N17" s="86"/>
      <c r="O17" s="87"/>
      <c r="P17" s="88"/>
      <c r="Q17" s="80"/>
      <c r="R17" s="89"/>
      <c r="S17" s="90"/>
    </row>
    <row r="18" spans="1:19" ht="21" customHeight="1" thickBot="1" x14ac:dyDescent="0.45">
      <c r="A18" s="100" t="s">
        <v>31</v>
      </c>
      <c r="B18" s="101">
        <f>SUM('[1](12.2) PKW Intern.Fz.-art'!AK18)</f>
        <v>162977</v>
      </c>
      <c r="C18" s="101">
        <f>SUM('[1](12.3) LKW Intern.Fz.-art'!BH19)</f>
        <v>56456</v>
      </c>
      <c r="D18" s="101">
        <f>SUM('[1](12.5) Krad + Trike + Quads'!BK20)</f>
        <v>10796</v>
      </c>
      <c r="E18" s="101">
        <f>SUM('[1](12.5) Krad + Trike + Quads'!CH20)</f>
        <v>116</v>
      </c>
      <c r="F18" s="101">
        <f>SUM('[1](12.5) Krad + Trike + Quads'!BQ20)</f>
        <v>113</v>
      </c>
      <c r="G18" s="101">
        <f>SUM('[1](12.6) Busse Fz.-art '!BI19)</f>
        <v>270</v>
      </c>
      <c r="H18" s="101">
        <f>SUM('[1](12.4) Anh Nationale + Intern.N'!AN19)</f>
        <v>10279</v>
      </c>
      <c r="I18" s="101">
        <f>SUM('[1](12.1) Zulassungen auf.... '!E18)</f>
        <v>629</v>
      </c>
      <c r="J18" s="102">
        <f>SUM('[1](6.1) Fz-arten n.Benutz 1.HJ '!M48)</f>
        <v>171</v>
      </c>
      <c r="K18" s="102">
        <f>SUM('[1](6.1) Fz-arten n.Benutz 1.HJ '!N48)</f>
        <v>1345</v>
      </c>
      <c r="L18" s="102">
        <f>SUM('[1](6.1) Fz-arten n.Benutz 1.HJ '!O48)</f>
        <v>842</v>
      </c>
      <c r="M18" s="103">
        <f>SUM(B18:L18)</f>
        <v>243994</v>
      </c>
      <c r="N18" s="82"/>
      <c r="O18" s="80"/>
      <c r="P18" s="83"/>
      <c r="Q18" s="80">
        <f>SUM(N18:P18)</f>
        <v>0</v>
      </c>
      <c r="R18" s="83"/>
      <c r="S18" s="80"/>
    </row>
    <row r="19" spans="1:19" ht="9" customHeight="1" thickBot="1" x14ac:dyDescent="0.4">
      <c r="A19" s="93"/>
      <c r="B19" s="90"/>
      <c r="C19" s="90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86"/>
      <c r="O19" s="87"/>
      <c r="P19" s="88"/>
      <c r="Q19" s="80"/>
      <c r="R19" s="89"/>
      <c r="S19" s="90"/>
    </row>
    <row r="20" spans="1:19" ht="21" customHeight="1" thickBot="1" x14ac:dyDescent="0.45">
      <c r="A20" s="78" t="s">
        <v>32</v>
      </c>
      <c r="B20" s="79">
        <f>SUM('[1](12.2) PKW Intern.Fz.-art'!AK20)</f>
        <v>163004</v>
      </c>
      <c r="C20" s="79">
        <f>SUM('[1](12.3) LKW Intern.Fz.-art'!BH21)</f>
        <v>56851</v>
      </c>
      <c r="D20" s="79">
        <f>SUM('[1](12.5) Krad + Trike + Quads'!BK22)</f>
        <v>10806</v>
      </c>
      <c r="E20" s="79">
        <f>SUM('[1](12.5) Krad + Trike + Quads'!CH22)</f>
        <v>117</v>
      </c>
      <c r="F20" s="79">
        <f>SUM('[1](12.5) Krad + Trike + Quads'!BQ22)</f>
        <v>112</v>
      </c>
      <c r="G20" s="79">
        <f>SUM('[1](12.6) Busse Fz.-art '!BI21)</f>
        <v>269</v>
      </c>
      <c r="H20" s="79">
        <f>SUM('[1](12.4) Anh Nationale + Intern.N'!AN21)</f>
        <v>10287</v>
      </c>
      <c r="I20" s="79">
        <f>SUM('[1](12.1) Zulassungen auf.... '!E20)</f>
        <v>627</v>
      </c>
      <c r="J20" s="80">
        <f>SUM('[1](6.2) Fz-arten n.Benutz 2.HJ '!M12)</f>
        <v>170</v>
      </c>
      <c r="K20" s="80">
        <f>SUM('[1](6.2) Fz-arten n.Benutz 2.HJ '!N12)</f>
        <v>1324</v>
      </c>
      <c r="L20" s="80">
        <f>SUM('[1](6.2) Fz-arten n.Benutz 2.HJ '!O12)</f>
        <v>843</v>
      </c>
      <c r="M20" s="81">
        <f>SUM(B20:L20)</f>
        <v>244410</v>
      </c>
      <c r="N20" s="82"/>
      <c r="O20" s="80"/>
      <c r="P20" s="83"/>
      <c r="Q20" s="80">
        <f>SUM(N20:P20)</f>
        <v>0</v>
      </c>
      <c r="R20" s="83"/>
      <c r="S20" s="80"/>
    </row>
    <row r="21" spans="1:19" ht="9" customHeight="1" thickBot="1" x14ac:dyDescent="0.4">
      <c r="A21" s="93"/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86"/>
      <c r="O21" s="87"/>
      <c r="P21" s="88"/>
      <c r="Q21" s="80"/>
      <c r="R21" s="89"/>
      <c r="S21" s="90"/>
    </row>
    <row r="22" spans="1:19" ht="21" customHeight="1" thickBot="1" x14ac:dyDescent="0.45">
      <c r="A22" s="78" t="s">
        <v>33</v>
      </c>
      <c r="B22" s="79">
        <f>SUM('[1](12.2) PKW Intern.Fz.-art'!AK22)</f>
        <v>163108</v>
      </c>
      <c r="C22" s="79">
        <f>SUM('[1](12.3) LKW Intern.Fz.-art'!BH23)</f>
        <v>57409</v>
      </c>
      <c r="D22" s="79">
        <f>SUM('[1](12.5) Krad + Trike + Quads'!BK24)</f>
        <v>10823</v>
      </c>
      <c r="E22" s="79">
        <f>SUM('[1](12.5) Krad + Trike + Quads'!CH24)</f>
        <v>113</v>
      </c>
      <c r="F22" s="79">
        <f>SUM('[1](12.5) Krad + Trike + Quads'!BQ24)</f>
        <v>113</v>
      </c>
      <c r="G22" s="79">
        <f>SUM('[1](12.6) Busse Fz.-art '!BI23)</f>
        <v>271</v>
      </c>
      <c r="H22" s="79">
        <f>SUM('[1](12.4) Anh Nationale + Intern.N'!AN23)</f>
        <v>10316</v>
      </c>
      <c r="I22" s="79">
        <f>SUM('[1](12.1) Zulassungen auf.... '!E22)</f>
        <v>631</v>
      </c>
      <c r="J22" s="80">
        <f>SUM('[1](6.2) Fz-arten n.Benutz 2.HJ '!M20)</f>
        <v>168</v>
      </c>
      <c r="K22" s="80">
        <f>SUM('[1](6.2) Fz-arten n.Benutz 2.HJ '!N20)</f>
        <v>1327</v>
      </c>
      <c r="L22" s="80">
        <f>SUM('[1](6.2) Fz-arten n.Benutz 2.HJ '!O20)</f>
        <v>845</v>
      </c>
      <c r="M22" s="81">
        <f>SUM(B22:L22)</f>
        <v>245124</v>
      </c>
      <c r="N22" s="82"/>
      <c r="O22" s="80"/>
      <c r="P22" s="83"/>
      <c r="Q22" s="80">
        <f>SUM(N22:P22)</f>
        <v>0</v>
      </c>
      <c r="R22" s="83"/>
      <c r="S22" s="80"/>
    </row>
    <row r="23" spans="1:19" ht="9" customHeight="1" thickBot="1" x14ac:dyDescent="0.4">
      <c r="A23" s="93"/>
      <c r="B23" s="90"/>
      <c r="C23" s="90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86"/>
      <c r="O23" s="87"/>
      <c r="P23" s="88"/>
      <c r="Q23" s="80"/>
      <c r="R23" s="89"/>
      <c r="S23" s="90"/>
    </row>
    <row r="24" spans="1:19" ht="21" customHeight="1" thickBot="1" x14ac:dyDescent="0.45">
      <c r="A24" s="104" t="s">
        <v>34</v>
      </c>
      <c r="B24" s="79">
        <f>SUM('[1](12.2) PKW Intern.Fz.-art'!AK24)</f>
        <v>163075</v>
      </c>
      <c r="C24" s="79">
        <f>SUM('[1](12.3) LKW Intern.Fz.-art'!BH25)</f>
        <v>58487</v>
      </c>
      <c r="D24" s="79">
        <f>SUM('[1](12.5) Krad + Trike + Quads'!BK26)</f>
        <v>10801</v>
      </c>
      <c r="E24" s="79">
        <f>SUM('[1](12.5) Krad + Trike + Quads'!CH26)</f>
        <v>116</v>
      </c>
      <c r="F24" s="79">
        <f>SUM('[1](12.5) Krad + Trike + Quads'!BQ26)</f>
        <v>115</v>
      </c>
      <c r="G24" s="79">
        <f>SUM('[1](12.6) Busse Fz.-art '!BI25)</f>
        <v>272</v>
      </c>
      <c r="H24" s="79">
        <f>SUM('[1](12.4) Anh Nationale + Intern.N'!AN25)</f>
        <v>10635</v>
      </c>
      <c r="I24" s="79">
        <f>SUM('[1](12.1) Zulassungen auf.... '!E24)</f>
        <v>630</v>
      </c>
      <c r="J24" s="80">
        <f>SUM('[1](6.2) Fz-arten n.Benutz 2.HJ '!M27)</f>
        <v>168</v>
      </c>
      <c r="K24" s="80">
        <f>SUM('[1](6.2) Fz-arten n.Benutz 2.HJ '!N27)</f>
        <v>1321</v>
      </c>
      <c r="L24" s="80">
        <f>SUM('[1](6.2) Fz-arten n.Benutz 2.HJ '!O27)</f>
        <v>845</v>
      </c>
      <c r="M24" s="81">
        <f>SUM(B24:L24)</f>
        <v>246465</v>
      </c>
      <c r="N24" s="82"/>
      <c r="O24" s="80"/>
      <c r="P24" s="83"/>
      <c r="Q24" s="80">
        <f>SUM(N24:P24)</f>
        <v>0</v>
      </c>
      <c r="R24" s="83"/>
      <c r="S24" s="80"/>
    </row>
    <row r="25" spans="1:19" ht="9" customHeight="1" thickBot="1" x14ac:dyDescent="0.4">
      <c r="A25" s="93"/>
      <c r="B25" s="85"/>
      <c r="C25" s="85"/>
      <c r="D25" s="85"/>
      <c r="E25" s="85"/>
      <c r="F25" s="85"/>
      <c r="G25" s="85"/>
      <c r="H25" s="85"/>
      <c r="I25" s="85"/>
      <c r="J25" s="90"/>
      <c r="K25" s="90"/>
      <c r="L25" s="90"/>
      <c r="M25" s="90"/>
      <c r="N25" s="86"/>
      <c r="O25" s="87"/>
      <c r="P25" s="88"/>
      <c r="Q25" s="80"/>
      <c r="R25" s="89"/>
      <c r="S25" s="90"/>
    </row>
    <row r="26" spans="1:19" ht="21" customHeight="1" thickBot="1" x14ac:dyDescent="0.45">
      <c r="A26" s="78" t="s">
        <v>35</v>
      </c>
      <c r="B26" s="79">
        <f>SUM('[1](12.2) PKW Intern.Fz.-art'!AK26)</f>
        <v>162840</v>
      </c>
      <c r="C26" s="79">
        <f>SUM('[1](12.3) LKW Intern.Fz.-art'!BH27)</f>
        <v>60095</v>
      </c>
      <c r="D26" s="79">
        <f>SUM('[1](12.5) Krad + Trike + Quads'!BK28)</f>
        <v>10770</v>
      </c>
      <c r="E26" s="79">
        <f>SUM('[1](12.5) Krad + Trike + Quads'!CH28)</f>
        <v>117</v>
      </c>
      <c r="F26" s="79">
        <f>SUM('[1](12.5) Krad + Trike + Quads'!BQ28)</f>
        <v>116</v>
      </c>
      <c r="G26" s="79">
        <f>SUM('[1](12.6) Busse Fz.-art '!BI27)</f>
        <v>272</v>
      </c>
      <c r="H26" s="79">
        <f>SUM('[1](12.4) Anh Nationale + Intern.N'!AN27)</f>
        <v>10630</v>
      </c>
      <c r="I26" s="79">
        <f>SUM('[1](12.1) Zulassungen auf.... '!E26)</f>
        <v>630</v>
      </c>
      <c r="J26" s="80">
        <f>SUM('[1](6.2) Fz-arten n.Benutz 2.HJ '!M34)</f>
        <v>168</v>
      </c>
      <c r="K26" s="80">
        <f>SUM('[1](6.2) Fz-arten n.Benutz 2.HJ '!N34)</f>
        <v>1323</v>
      </c>
      <c r="L26" s="80">
        <f>SUM('[1](6.2) Fz-arten n.Benutz 2.HJ '!O34)</f>
        <v>853</v>
      </c>
      <c r="M26" s="81">
        <f>SUM(B26:L26)</f>
        <v>247814</v>
      </c>
      <c r="N26" s="82"/>
      <c r="O26" s="80"/>
      <c r="P26" s="83"/>
      <c r="Q26" s="80">
        <f>SUM(N26:P26)</f>
        <v>0</v>
      </c>
      <c r="R26" s="83"/>
      <c r="S26" s="80"/>
    </row>
    <row r="27" spans="1:19" ht="9" customHeight="1" thickBot="1" x14ac:dyDescent="0.4">
      <c r="A27" s="93"/>
      <c r="B27" s="90"/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86"/>
      <c r="O27" s="87"/>
      <c r="P27" s="88"/>
      <c r="Q27" s="80"/>
      <c r="R27" s="89"/>
      <c r="S27" s="90"/>
    </row>
    <row r="28" spans="1:19" ht="21" customHeight="1" thickBot="1" x14ac:dyDescent="0.45">
      <c r="A28" s="78" t="s">
        <v>36</v>
      </c>
      <c r="B28" s="79">
        <f>SUM('[1](12.2) PKW Intern.Fz.-art'!AK28)</f>
        <v>163436</v>
      </c>
      <c r="C28" s="79">
        <f>SUM('[1](12.3) LKW Intern.Fz.-art'!BH29)</f>
        <v>61030</v>
      </c>
      <c r="D28" s="79">
        <f>SUM('[1](12.5) Krad + Trike + Quads'!BK30)</f>
        <v>10756</v>
      </c>
      <c r="E28" s="79">
        <f>SUM('[1](12.5) Krad + Trike + Quads'!CH30)</f>
        <v>114</v>
      </c>
      <c r="F28" s="79">
        <f>SUM('[1](12.5) Krad + Trike + Quads'!BQ30)</f>
        <v>118</v>
      </c>
      <c r="G28" s="79">
        <f>SUM('[1](12.6) Busse Fz.-art '!BI29)</f>
        <v>279</v>
      </c>
      <c r="H28" s="79">
        <f>SUM('[1](12.4) Anh Nationale + Intern.N'!AN29)</f>
        <v>10351</v>
      </c>
      <c r="I28" s="79">
        <f>SUM('[1](12.1) Zulassungen auf.... '!E28)</f>
        <v>633</v>
      </c>
      <c r="J28" s="80">
        <f>SUM('[1](6.2) Fz-arten n.Benutz 2.HJ '!M41)</f>
        <v>168</v>
      </c>
      <c r="K28" s="80">
        <f>SUM('[1](6.2) Fz-arten n.Benutz 2.HJ '!N41)</f>
        <v>1323</v>
      </c>
      <c r="L28" s="80">
        <f>SUM('[1](6.2) Fz-arten n.Benutz 2.HJ '!O41)</f>
        <v>855</v>
      </c>
      <c r="M28" s="81">
        <f>SUM(B28:L28)</f>
        <v>249063</v>
      </c>
      <c r="N28" s="82"/>
      <c r="O28" s="80"/>
      <c r="P28" s="83"/>
      <c r="Q28" s="80">
        <f>SUM(N28:P28)</f>
        <v>0</v>
      </c>
      <c r="R28" s="83"/>
      <c r="S28" s="80"/>
    </row>
    <row r="29" spans="1:19" ht="9" customHeight="1" thickBot="1" x14ac:dyDescent="0.4">
      <c r="A29" s="93"/>
      <c r="B29" s="90"/>
      <c r="C29" s="90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86"/>
      <c r="O29" s="87"/>
      <c r="P29" s="88"/>
      <c r="Q29" s="80"/>
      <c r="R29" s="89"/>
      <c r="S29" s="90"/>
    </row>
    <row r="30" spans="1:19" ht="21" customHeight="1" thickBot="1" x14ac:dyDescent="0.45">
      <c r="A30" s="78" t="s">
        <v>37</v>
      </c>
      <c r="B30" s="79">
        <f>SUM('[1](12.2) PKW Intern.Fz.-art'!AK30)</f>
        <v>162930</v>
      </c>
      <c r="C30" s="79">
        <f>SUM('[1](12.3) LKW Intern.Fz.-art'!BH31)</f>
        <v>61435</v>
      </c>
      <c r="D30" s="79">
        <f>SUM('[1](12.5) Krad + Trike + Quads'!BK32)</f>
        <v>10702</v>
      </c>
      <c r="E30" s="79">
        <f>SUM('[1](12.5) Krad + Trike + Quads'!CH32)</f>
        <v>110</v>
      </c>
      <c r="F30" s="79">
        <f>SUM('[1](12.5) Krad + Trike + Quads'!BQ32)</f>
        <v>116</v>
      </c>
      <c r="G30" s="79">
        <f>SUM('[1](12.6) Busse Fz.-art '!BI31)</f>
        <v>279</v>
      </c>
      <c r="H30" s="79">
        <f>SUM('[1](12.4) Anh Nationale + Intern.N'!AN31)</f>
        <v>10345</v>
      </c>
      <c r="I30" s="79">
        <f>SUM('[1](12.1) Zulassungen auf.... '!E30)</f>
        <v>640</v>
      </c>
      <c r="J30" s="80">
        <f>SUM('[1](6.2) Fz-arten n.Benutz 2.HJ '!M48)</f>
        <v>168</v>
      </c>
      <c r="K30" s="80">
        <f>SUM('[1](6.2) Fz-arten n.Benutz 2.HJ '!N48)</f>
        <v>1308</v>
      </c>
      <c r="L30" s="80">
        <f>SUM('[1](6.2) Fz-arten n.Benutz 2.HJ '!O48)</f>
        <v>911</v>
      </c>
      <c r="M30" s="81">
        <f>SUM(B30:L30)</f>
        <v>248944</v>
      </c>
      <c r="N30" s="82"/>
      <c r="O30" s="80"/>
      <c r="P30" s="83"/>
      <c r="Q30" s="80">
        <f>SUM(N30:P30)</f>
        <v>0</v>
      </c>
      <c r="R30" s="83"/>
      <c r="S30" s="80"/>
    </row>
    <row r="31" spans="1:19" ht="2.25" customHeight="1" thickBot="1" x14ac:dyDescent="0.25">
      <c r="A31" s="105"/>
      <c r="B31" s="106"/>
      <c r="C31" s="106"/>
      <c r="D31" s="106"/>
      <c r="E31" s="106"/>
      <c r="F31" s="106"/>
      <c r="G31" s="106"/>
      <c r="H31" s="106"/>
      <c r="I31" s="106"/>
      <c r="J31" s="106"/>
      <c r="K31" s="106"/>
      <c r="L31" s="106"/>
      <c r="M31" s="106"/>
      <c r="N31" s="107"/>
      <c r="O31" s="106"/>
      <c r="P31" s="108"/>
      <c r="Q31" s="106"/>
      <c r="R31" s="106"/>
      <c r="S31" s="106"/>
    </row>
    <row r="32" spans="1:19" ht="15" customHeight="1" thickBot="1" x14ac:dyDescent="0.3">
      <c r="A32" s="109"/>
      <c r="B32" s="1515" t="s">
        <v>3</v>
      </c>
      <c r="C32" s="34" t="s">
        <v>4</v>
      </c>
      <c r="D32" s="35" t="s">
        <v>5</v>
      </c>
      <c r="E32" s="36" t="s">
        <v>6</v>
      </c>
      <c r="F32" s="37" t="s">
        <v>7</v>
      </c>
      <c r="G32" s="38" t="s">
        <v>8</v>
      </c>
      <c r="H32" s="39" t="s">
        <v>9</v>
      </c>
      <c r="I32" s="40" t="s">
        <v>10</v>
      </c>
      <c r="J32" s="41" t="s">
        <v>11</v>
      </c>
      <c r="K32" s="42" t="s">
        <v>12</v>
      </c>
      <c r="L32" s="43" t="s">
        <v>13</v>
      </c>
      <c r="M32" s="110" t="s">
        <v>2</v>
      </c>
      <c r="N32" s="111"/>
      <c r="O32" s="111"/>
      <c r="P32" s="111"/>
      <c r="Q32" s="112"/>
      <c r="R32" s="111"/>
      <c r="S32" s="112"/>
    </row>
    <row r="33" spans="1:13" ht="13.5" thickBot="1" x14ac:dyDescent="0.25">
      <c r="A33" s="113"/>
      <c r="B33" s="1516"/>
      <c r="C33" s="52" t="s">
        <v>16</v>
      </c>
      <c r="D33" s="53" t="s">
        <v>17</v>
      </c>
      <c r="E33" s="54" t="s">
        <v>18</v>
      </c>
      <c r="F33" s="55" t="s">
        <v>19</v>
      </c>
      <c r="G33" s="56" t="s">
        <v>20</v>
      </c>
      <c r="H33" s="57"/>
      <c r="I33" s="58" t="s">
        <v>21</v>
      </c>
      <c r="J33" s="59" t="s">
        <v>22</v>
      </c>
      <c r="K33" s="60" t="s">
        <v>23</v>
      </c>
      <c r="L33" s="61" t="s">
        <v>24</v>
      </c>
      <c r="M33" s="114" t="s">
        <v>38</v>
      </c>
    </row>
  </sheetData>
  <mergeCells count="3">
    <mergeCell ref="A3:A5"/>
    <mergeCell ref="B5:B6"/>
    <mergeCell ref="B32:B33"/>
  </mergeCells>
  <pageMargins left="0.78740157499999996" right="0.78740157499999996" top="0.984251969" bottom="0.984251969" header="0.4921259845" footer="0.4921259845"/>
  <pageSetup paperSize="9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1"/>
  </sheetPr>
  <dimension ref="A1:V38"/>
  <sheetViews>
    <sheetView zoomScale="86" zoomScaleNormal="86" workbookViewId="0">
      <selection activeCell="W2" sqref="W2"/>
    </sheetView>
  </sheetViews>
  <sheetFormatPr baseColWidth="10" defaultRowHeight="12.75" x14ac:dyDescent="0.2"/>
  <cols>
    <col min="1" max="1" width="0.85546875" customWidth="1"/>
    <col min="2" max="2" width="13.42578125" customWidth="1"/>
    <col min="3" max="14" width="8.7109375" customWidth="1"/>
    <col min="15" max="15" width="9.42578125" customWidth="1"/>
    <col min="16" max="19" width="8.7109375" customWidth="1"/>
    <col min="20" max="20" width="0.140625" customWidth="1"/>
    <col min="21" max="21" width="7.7109375" hidden="1" customWidth="1"/>
    <col min="22" max="22" width="1" customWidth="1"/>
  </cols>
  <sheetData>
    <row r="1" spans="1:22" ht="25.5" customHeight="1" thickBot="1" x14ac:dyDescent="0.35">
      <c r="A1" s="743"/>
      <c r="B1" s="1363" t="s">
        <v>208</v>
      </c>
      <c r="C1" s="1364"/>
      <c r="D1" s="1364"/>
      <c r="E1" s="1364"/>
      <c r="F1" s="1364"/>
      <c r="G1" s="1364"/>
      <c r="H1" s="1364"/>
      <c r="I1" s="1364"/>
      <c r="J1" s="1364"/>
      <c r="K1" s="1364"/>
      <c r="L1" s="1364"/>
      <c r="M1" s="1364"/>
      <c r="N1" s="1364"/>
      <c r="O1" s="1364"/>
      <c r="P1" s="1364"/>
      <c r="Q1" s="1364"/>
      <c r="R1" s="1364"/>
      <c r="S1" s="1364"/>
      <c r="T1" s="15"/>
      <c r="U1" s="15"/>
      <c r="V1" s="120"/>
    </row>
    <row r="2" spans="1:22" ht="16.5" customHeight="1" thickBot="1" x14ac:dyDescent="0.25">
      <c r="A2" s="377">
        <v>0</v>
      </c>
      <c r="B2" s="22" t="s">
        <v>209</v>
      </c>
      <c r="C2" s="13"/>
      <c r="D2" s="1365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26"/>
    </row>
    <row r="3" spans="1:22" ht="13.5" hidden="1" thickBot="1" x14ac:dyDescent="0.25">
      <c r="A3" s="377"/>
      <c r="B3" s="31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26"/>
    </row>
    <row r="4" spans="1:22" ht="13.5" hidden="1" thickBot="1" x14ac:dyDescent="0.25">
      <c r="A4" s="377"/>
      <c r="B4" s="31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26"/>
    </row>
    <row r="5" spans="1:22" ht="27.75" customHeight="1" thickBot="1" x14ac:dyDescent="0.35">
      <c r="A5" s="377"/>
      <c r="B5" s="1366" t="s">
        <v>210</v>
      </c>
      <c r="C5" s="1367"/>
      <c r="D5" s="1368" t="s">
        <v>211</v>
      </c>
      <c r="E5" s="1367"/>
      <c r="F5" s="1367"/>
      <c r="G5" s="1367"/>
      <c r="H5" s="1369"/>
      <c r="I5" s="1370" t="s">
        <v>212</v>
      </c>
      <c r="J5" s="1371"/>
      <c r="K5" s="1371"/>
      <c r="L5" s="1372"/>
      <c r="M5" s="1373" t="s">
        <v>213</v>
      </c>
      <c r="N5" s="1374"/>
      <c r="O5" s="1374"/>
      <c r="P5" s="1375"/>
      <c r="Q5" s="1376"/>
      <c r="R5" s="1377" t="s">
        <v>214</v>
      </c>
      <c r="S5" s="1378"/>
      <c r="T5" s="13"/>
      <c r="U5" s="13"/>
      <c r="V5" s="126"/>
    </row>
    <row r="6" spans="1:22" ht="51" customHeight="1" thickBot="1" x14ac:dyDescent="0.25">
      <c r="A6" s="377"/>
      <c r="B6" s="13"/>
      <c r="C6" s="1379"/>
      <c r="D6" s="27"/>
      <c r="E6" s="27"/>
      <c r="F6" s="27"/>
      <c r="G6" s="27"/>
      <c r="H6" s="12"/>
      <c r="I6" s="1379"/>
      <c r="J6" s="27"/>
      <c r="K6" s="27"/>
      <c r="L6" s="12"/>
      <c r="M6" s="1379"/>
      <c r="N6" s="27"/>
      <c r="O6" s="27"/>
      <c r="P6" s="12"/>
      <c r="Q6" s="13"/>
      <c r="R6" s="13"/>
      <c r="S6" s="13"/>
      <c r="T6" s="13"/>
      <c r="U6" s="13"/>
      <c r="V6" s="126"/>
    </row>
    <row r="7" spans="1:22" ht="20.25" customHeight="1" thickBot="1" x14ac:dyDescent="0.3">
      <c r="A7" s="1380"/>
      <c r="B7" s="1381" t="s">
        <v>215</v>
      </c>
      <c r="C7" s="780">
        <v>53111</v>
      </c>
      <c r="D7" s="1382">
        <v>53113</v>
      </c>
      <c r="E7" s="1383">
        <v>53115</v>
      </c>
      <c r="F7" s="1384">
        <v>53117</v>
      </c>
      <c r="G7" s="1383">
        <v>53119</v>
      </c>
      <c r="H7" s="1382">
        <v>53121</v>
      </c>
      <c r="I7" s="1383">
        <v>53123</v>
      </c>
      <c r="J7" s="1382">
        <v>53125</v>
      </c>
      <c r="K7" s="1383">
        <v>53127</v>
      </c>
      <c r="L7" s="1382">
        <v>53129</v>
      </c>
      <c r="M7" s="1383">
        <v>53173</v>
      </c>
      <c r="N7" s="1382">
        <v>53175</v>
      </c>
      <c r="O7" s="1383">
        <v>53177</v>
      </c>
      <c r="P7" s="1382">
        <v>53179</v>
      </c>
      <c r="Q7" s="1383">
        <v>53225</v>
      </c>
      <c r="R7" s="1382">
        <v>53227</v>
      </c>
      <c r="S7" s="1383">
        <v>53229</v>
      </c>
      <c r="T7" s="1385"/>
      <c r="U7" s="1386"/>
      <c r="V7" s="1387"/>
    </row>
    <row r="8" spans="1:22" ht="9" customHeight="1" thickBot="1" x14ac:dyDescent="0.25">
      <c r="A8" s="377"/>
      <c r="B8" s="1388"/>
      <c r="C8" s="1389"/>
      <c r="D8" s="1390"/>
      <c r="E8" s="1391"/>
      <c r="F8" s="1390"/>
      <c r="G8" s="1391"/>
      <c r="H8" s="1390"/>
      <c r="I8" s="1391"/>
      <c r="J8" s="1390"/>
      <c r="K8" s="1391"/>
      <c r="L8" s="1390"/>
      <c r="M8" s="1391"/>
      <c r="N8" s="1390"/>
      <c r="O8" s="1391"/>
      <c r="P8" s="1390"/>
      <c r="Q8" s="1391"/>
      <c r="R8" s="1390"/>
      <c r="S8" s="1391"/>
      <c r="T8" s="1392"/>
      <c r="U8" s="1393"/>
      <c r="V8" s="126"/>
    </row>
    <row r="9" spans="1:22" ht="21.95" customHeight="1" x14ac:dyDescent="0.25">
      <c r="A9" s="377"/>
      <c r="B9" s="1394" t="s">
        <v>26</v>
      </c>
      <c r="C9" s="1395">
        <v>9185</v>
      </c>
      <c r="D9" s="1396">
        <v>62364</v>
      </c>
      <c r="E9" s="1397">
        <v>8633</v>
      </c>
      <c r="F9" s="1396">
        <v>11601</v>
      </c>
      <c r="G9" s="1397">
        <v>10228</v>
      </c>
      <c r="H9" s="1396">
        <v>11644</v>
      </c>
      <c r="I9" s="1398">
        <v>12622</v>
      </c>
      <c r="J9" s="1399">
        <v>9329</v>
      </c>
      <c r="K9" s="1398">
        <v>16770</v>
      </c>
      <c r="L9" s="1399">
        <v>7311</v>
      </c>
      <c r="M9" s="1400">
        <v>6439</v>
      </c>
      <c r="N9" s="1401">
        <v>11211</v>
      </c>
      <c r="O9" s="1400">
        <v>11494</v>
      </c>
      <c r="P9" s="1401">
        <v>9245</v>
      </c>
      <c r="Q9" s="1402">
        <v>12358</v>
      </c>
      <c r="R9" s="1403">
        <v>11984</v>
      </c>
      <c r="S9" s="1402">
        <v>15419</v>
      </c>
      <c r="T9" s="1404"/>
      <c r="U9" s="1405"/>
      <c r="V9" s="126"/>
    </row>
    <row r="10" spans="1:22" ht="6.75" customHeight="1" thickBot="1" x14ac:dyDescent="0.3">
      <c r="A10" s="377"/>
      <c r="B10" s="1406"/>
      <c r="C10" s="1407"/>
      <c r="D10" s="1408"/>
      <c r="E10" s="1409"/>
      <c r="F10" s="1408"/>
      <c r="G10" s="1409"/>
      <c r="H10" s="1408"/>
      <c r="I10" s="1409"/>
      <c r="J10" s="1408"/>
      <c r="K10" s="1409"/>
      <c r="L10" s="1408"/>
      <c r="M10" s="1409"/>
      <c r="N10" s="1408"/>
      <c r="O10" s="1409"/>
      <c r="P10" s="1408"/>
      <c r="Q10" s="1409"/>
      <c r="R10" s="1408"/>
      <c r="S10" s="1409"/>
      <c r="T10" s="1410"/>
      <c r="U10" s="1411"/>
      <c r="V10" s="126"/>
    </row>
    <row r="11" spans="1:22" ht="21.95" customHeight="1" x14ac:dyDescent="0.25">
      <c r="A11" s="377"/>
      <c r="B11" s="1394" t="s">
        <v>27</v>
      </c>
      <c r="C11" s="1395">
        <v>9174</v>
      </c>
      <c r="D11" s="1396">
        <v>62216</v>
      </c>
      <c r="E11" s="1397">
        <v>8634</v>
      </c>
      <c r="F11" s="1396">
        <v>11603</v>
      </c>
      <c r="G11" s="1397">
        <v>10225</v>
      </c>
      <c r="H11" s="1396">
        <v>11649</v>
      </c>
      <c r="I11" s="1398">
        <v>12628</v>
      </c>
      <c r="J11" s="1399">
        <v>9347</v>
      </c>
      <c r="K11" s="1398">
        <v>16779</v>
      </c>
      <c r="L11" s="1399">
        <v>7315</v>
      </c>
      <c r="M11" s="1400">
        <v>6448</v>
      </c>
      <c r="N11" s="1401">
        <v>11221</v>
      </c>
      <c r="O11" s="1400">
        <v>11504</v>
      </c>
      <c r="P11" s="1401">
        <v>9251</v>
      </c>
      <c r="Q11" s="1402">
        <v>12364</v>
      </c>
      <c r="R11" s="1403">
        <v>11994</v>
      </c>
      <c r="S11" s="1402">
        <v>15424</v>
      </c>
      <c r="T11" s="1404"/>
      <c r="U11" s="1405"/>
      <c r="V11" s="126"/>
    </row>
    <row r="12" spans="1:22" ht="6.75" customHeight="1" thickBot="1" x14ac:dyDescent="0.3">
      <c r="A12" s="377"/>
      <c r="B12" s="1406"/>
      <c r="C12" s="1407"/>
      <c r="D12" s="1408"/>
      <c r="E12" s="1409"/>
      <c r="F12" s="1408"/>
      <c r="G12" s="1409"/>
      <c r="H12" s="1408"/>
      <c r="I12" s="1409"/>
      <c r="J12" s="1408"/>
      <c r="K12" s="1409"/>
      <c r="L12" s="1408"/>
      <c r="M12" s="1409"/>
      <c r="N12" s="1408"/>
      <c r="O12" s="1409"/>
      <c r="P12" s="1408"/>
      <c r="Q12" s="1409"/>
      <c r="R12" s="1408"/>
      <c r="S12" s="1409"/>
      <c r="T12" s="1410"/>
      <c r="U12" s="1411"/>
      <c r="V12" s="126"/>
    </row>
    <row r="13" spans="1:22" ht="21.95" customHeight="1" x14ac:dyDescent="0.25">
      <c r="A13" s="377"/>
      <c r="B13" s="1394" t="s">
        <v>28</v>
      </c>
      <c r="C13" s="1395">
        <v>9183</v>
      </c>
      <c r="D13" s="1396">
        <v>62079</v>
      </c>
      <c r="E13" s="1397">
        <v>8640</v>
      </c>
      <c r="F13" s="1396">
        <v>11597</v>
      </c>
      <c r="G13" s="1397">
        <v>10229</v>
      </c>
      <c r="H13" s="1396">
        <v>11657</v>
      </c>
      <c r="I13" s="1398">
        <v>12634</v>
      </c>
      <c r="J13" s="1399">
        <v>9344</v>
      </c>
      <c r="K13" s="1398">
        <v>16797</v>
      </c>
      <c r="L13" s="1399">
        <v>7342</v>
      </c>
      <c r="M13" s="1400">
        <v>6442</v>
      </c>
      <c r="N13" s="1401">
        <v>11229</v>
      </c>
      <c r="O13" s="1400">
        <v>11506</v>
      </c>
      <c r="P13" s="1401">
        <v>9258</v>
      </c>
      <c r="Q13" s="1402">
        <v>12371</v>
      </c>
      <c r="R13" s="1403">
        <v>12001</v>
      </c>
      <c r="S13" s="1402">
        <v>15435</v>
      </c>
      <c r="T13" s="1404"/>
      <c r="U13" s="1405"/>
      <c r="V13" s="126"/>
    </row>
    <row r="14" spans="1:22" ht="6.75" customHeight="1" thickBot="1" x14ac:dyDescent="0.3">
      <c r="A14" s="377"/>
      <c r="B14" s="1406"/>
      <c r="C14" s="1407"/>
      <c r="D14" s="1408"/>
      <c r="E14" s="1409"/>
      <c r="F14" s="1408"/>
      <c r="G14" s="1409"/>
      <c r="H14" s="1408"/>
      <c r="I14" s="1409"/>
      <c r="J14" s="1408"/>
      <c r="K14" s="1409"/>
      <c r="L14" s="1408"/>
      <c r="M14" s="1409"/>
      <c r="N14" s="1408"/>
      <c r="O14" s="1409"/>
      <c r="P14" s="1408"/>
      <c r="Q14" s="1409"/>
      <c r="R14" s="1408"/>
      <c r="S14" s="1409"/>
      <c r="T14" s="1410"/>
      <c r="U14" s="1411"/>
      <c r="V14" s="126"/>
    </row>
    <row r="15" spans="1:22" ht="21.95" customHeight="1" x14ac:dyDescent="0.25">
      <c r="A15" s="377"/>
      <c r="B15" s="1394" t="s">
        <v>29</v>
      </c>
      <c r="C15" s="1395">
        <v>9196</v>
      </c>
      <c r="D15" s="1396">
        <v>62361</v>
      </c>
      <c r="E15" s="1397">
        <v>8632</v>
      </c>
      <c r="F15" s="1396">
        <v>11607</v>
      </c>
      <c r="G15" s="1397">
        <v>10236</v>
      </c>
      <c r="H15" s="1396">
        <v>11653</v>
      </c>
      <c r="I15" s="1398">
        <v>12638</v>
      </c>
      <c r="J15" s="1399">
        <v>9351</v>
      </c>
      <c r="K15" s="1398">
        <v>16806</v>
      </c>
      <c r="L15" s="1399">
        <v>7634</v>
      </c>
      <c r="M15" s="1400">
        <v>6456</v>
      </c>
      <c r="N15" s="1401">
        <v>11240</v>
      </c>
      <c r="O15" s="1400">
        <v>11511</v>
      </c>
      <c r="P15" s="1401">
        <v>9256</v>
      </c>
      <c r="Q15" s="1402">
        <v>12361</v>
      </c>
      <c r="R15" s="1403">
        <v>12008</v>
      </c>
      <c r="S15" s="1402">
        <v>15433</v>
      </c>
      <c r="T15" s="1404"/>
      <c r="U15" s="1405"/>
      <c r="V15" s="126"/>
    </row>
    <row r="16" spans="1:22" ht="6.75" customHeight="1" thickBot="1" x14ac:dyDescent="0.3">
      <c r="A16" s="377"/>
      <c r="B16" s="1406"/>
      <c r="C16" s="1407"/>
      <c r="D16" s="1408"/>
      <c r="E16" s="1409"/>
      <c r="F16" s="1408"/>
      <c r="G16" s="1409"/>
      <c r="H16" s="1408"/>
      <c r="I16" s="1409"/>
      <c r="J16" s="1408"/>
      <c r="K16" s="1409"/>
      <c r="L16" s="1408"/>
      <c r="M16" s="1409"/>
      <c r="N16" s="1408"/>
      <c r="O16" s="1409"/>
      <c r="P16" s="1408"/>
      <c r="Q16" s="1409"/>
      <c r="R16" s="1408"/>
      <c r="S16" s="1409"/>
      <c r="T16" s="1410"/>
      <c r="U16" s="1411"/>
      <c r="V16" s="126"/>
    </row>
    <row r="17" spans="1:22" ht="21.95" customHeight="1" x14ac:dyDescent="0.25">
      <c r="A17" s="377"/>
      <c r="B17" s="1394" t="s">
        <v>30</v>
      </c>
      <c r="C17" s="1395">
        <v>9202</v>
      </c>
      <c r="D17" s="1396">
        <v>62421</v>
      </c>
      <c r="E17" s="1397">
        <v>8638</v>
      </c>
      <c r="F17" s="1396">
        <v>11601</v>
      </c>
      <c r="G17" s="1397">
        <v>10222</v>
      </c>
      <c r="H17" s="1396">
        <v>11642</v>
      </c>
      <c r="I17" s="1398">
        <v>12632</v>
      </c>
      <c r="J17" s="1399">
        <v>9358</v>
      </c>
      <c r="K17" s="1398">
        <v>16864</v>
      </c>
      <c r="L17" s="1399">
        <v>7622</v>
      </c>
      <c r="M17" s="1400">
        <v>6455</v>
      </c>
      <c r="N17" s="1401">
        <v>11231</v>
      </c>
      <c r="O17" s="1400">
        <v>11525</v>
      </c>
      <c r="P17" s="1401">
        <v>9262</v>
      </c>
      <c r="Q17" s="1402">
        <v>12381</v>
      </c>
      <c r="R17" s="1403">
        <v>12017</v>
      </c>
      <c r="S17" s="1402">
        <v>15439</v>
      </c>
      <c r="T17" s="1404"/>
      <c r="U17" s="1405"/>
      <c r="V17" s="126"/>
    </row>
    <row r="18" spans="1:22" ht="6.75" customHeight="1" thickBot="1" x14ac:dyDescent="0.3">
      <c r="A18" s="377"/>
      <c r="B18" s="1406"/>
      <c r="C18" s="1407"/>
      <c r="D18" s="1408"/>
      <c r="E18" s="1409"/>
      <c r="F18" s="1408"/>
      <c r="G18" s="1409"/>
      <c r="H18" s="1408"/>
      <c r="I18" s="1409"/>
      <c r="J18" s="1408"/>
      <c r="K18" s="1409"/>
      <c r="L18" s="1408"/>
      <c r="M18" s="1409"/>
      <c r="N18" s="1408"/>
      <c r="O18" s="1409"/>
      <c r="P18" s="1408"/>
      <c r="Q18" s="1409"/>
      <c r="R18" s="1408"/>
      <c r="S18" s="1409"/>
      <c r="T18" s="1410"/>
      <c r="U18" s="1411"/>
      <c r="V18" s="126"/>
    </row>
    <row r="19" spans="1:22" ht="21.95" customHeight="1" x14ac:dyDescent="0.25">
      <c r="A19" s="377"/>
      <c r="B19" s="1394" t="s">
        <v>31</v>
      </c>
      <c r="C19" s="1395">
        <v>9198</v>
      </c>
      <c r="D19" s="1396">
        <v>62280</v>
      </c>
      <c r="E19" s="1397">
        <v>8686</v>
      </c>
      <c r="F19" s="1396">
        <v>11676</v>
      </c>
      <c r="G19" s="1397">
        <v>10507</v>
      </c>
      <c r="H19" s="1396">
        <v>11784</v>
      </c>
      <c r="I19" s="1398">
        <v>12750</v>
      </c>
      <c r="J19" s="1399">
        <v>9403</v>
      </c>
      <c r="K19" s="1398">
        <v>16744</v>
      </c>
      <c r="L19" s="1399">
        <v>7672</v>
      </c>
      <c r="M19" s="1400">
        <v>6489</v>
      </c>
      <c r="N19" s="1401">
        <v>11324</v>
      </c>
      <c r="O19" s="1400">
        <v>11560</v>
      </c>
      <c r="P19" s="1401">
        <v>9302</v>
      </c>
      <c r="Q19" s="1402">
        <v>12432</v>
      </c>
      <c r="R19" s="1403">
        <v>12093</v>
      </c>
      <c r="S19" s="1402">
        <v>15733</v>
      </c>
      <c r="T19" s="1404"/>
      <c r="U19" s="1405"/>
      <c r="V19" s="126"/>
    </row>
    <row r="20" spans="1:22" ht="6.75" customHeight="1" thickBot="1" x14ac:dyDescent="0.3">
      <c r="A20" s="377"/>
      <c r="B20" s="1412"/>
      <c r="C20" s="1407"/>
      <c r="D20" s="1408"/>
      <c r="E20" s="1409"/>
      <c r="F20" s="1408"/>
      <c r="G20" s="1409"/>
      <c r="H20" s="1408"/>
      <c r="I20" s="1409"/>
      <c r="J20" s="1408"/>
      <c r="K20" s="1409"/>
      <c r="L20" s="1408"/>
      <c r="M20" s="1409"/>
      <c r="N20" s="1408"/>
      <c r="O20" s="1409"/>
      <c r="P20" s="1408"/>
      <c r="Q20" s="1409"/>
      <c r="R20" s="1408"/>
      <c r="S20" s="1409"/>
      <c r="T20" s="1410"/>
      <c r="U20" s="1411"/>
      <c r="V20" s="126"/>
    </row>
    <row r="21" spans="1:22" ht="21.95" customHeight="1" x14ac:dyDescent="0.25">
      <c r="A21" s="377"/>
      <c r="B21" s="1394" t="s">
        <v>32</v>
      </c>
      <c r="C21" s="1395">
        <v>9170</v>
      </c>
      <c r="D21" s="1396">
        <v>62309</v>
      </c>
      <c r="E21" s="1397">
        <v>8710</v>
      </c>
      <c r="F21" s="1396">
        <v>11711</v>
      </c>
      <c r="G21" s="1397">
        <v>10681</v>
      </c>
      <c r="H21" s="1396">
        <v>12163</v>
      </c>
      <c r="I21" s="1398">
        <v>12766</v>
      </c>
      <c r="J21" s="1399">
        <v>9420</v>
      </c>
      <c r="K21" s="1398">
        <v>16696</v>
      </c>
      <c r="L21" s="1399">
        <v>7690</v>
      </c>
      <c r="M21" s="1400">
        <v>6497</v>
      </c>
      <c r="N21" s="1401">
        <v>11319</v>
      </c>
      <c r="O21" s="1400">
        <v>11564</v>
      </c>
      <c r="P21" s="1401">
        <v>9333</v>
      </c>
      <c r="Q21" s="1402">
        <v>12480</v>
      </c>
      <c r="R21" s="1403">
        <v>12108</v>
      </c>
      <c r="S21" s="1402">
        <v>15598</v>
      </c>
      <c r="T21" s="1404"/>
      <c r="U21" s="1405"/>
      <c r="V21" s="126"/>
    </row>
    <row r="22" spans="1:22" ht="6.75" customHeight="1" thickBot="1" x14ac:dyDescent="0.3">
      <c r="A22" s="377"/>
      <c r="B22" s="1412"/>
      <c r="C22" s="1407"/>
      <c r="D22" s="1408"/>
      <c r="E22" s="1409"/>
      <c r="F22" s="1408"/>
      <c r="G22" s="1409"/>
      <c r="H22" s="1408"/>
      <c r="I22" s="1409"/>
      <c r="J22" s="1408"/>
      <c r="K22" s="1409"/>
      <c r="L22" s="1408"/>
      <c r="M22" s="1409"/>
      <c r="N22" s="1408"/>
      <c r="O22" s="1409"/>
      <c r="P22" s="1408"/>
      <c r="Q22" s="1409"/>
      <c r="R22" s="1408"/>
      <c r="S22" s="1409"/>
      <c r="T22" s="1410"/>
      <c r="U22" s="1411"/>
      <c r="V22" s="126"/>
    </row>
    <row r="23" spans="1:22" ht="21.95" customHeight="1" x14ac:dyDescent="0.25">
      <c r="A23" s="377"/>
      <c r="B23" s="1394" t="s">
        <v>33</v>
      </c>
      <c r="C23" s="1395">
        <v>9217</v>
      </c>
      <c r="D23" s="1396">
        <v>62497</v>
      </c>
      <c r="E23" s="1397">
        <v>8724</v>
      </c>
      <c r="F23" s="1396">
        <v>11711</v>
      </c>
      <c r="G23" s="1397">
        <v>10645</v>
      </c>
      <c r="H23" s="1396">
        <v>12513</v>
      </c>
      <c r="I23" s="1398">
        <v>12800</v>
      </c>
      <c r="J23" s="1399">
        <v>9436</v>
      </c>
      <c r="K23" s="1398">
        <v>16656</v>
      </c>
      <c r="L23" s="1399">
        <v>7702</v>
      </c>
      <c r="M23" s="1400">
        <v>6504</v>
      </c>
      <c r="N23" s="1401">
        <v>11349</v>
      </c>
      <c r="O23" s="1400">
        <v>11618</v>
      </c>
      <c r="P23" s="1401">
        <v>9319</v>
      </c>
      <c r="Q23" s="1402">
        <v>12504</v>
      </c>
      <c r="R23" s="1403">
        <v>12100</v>
      </c>
      <c r="S23" s="1402">
        <v>15624</v>
      </c>
      <c r="T23" s="1404"/>
      <c r="U23" s="1405"/>
      <c r="V23" s="126"/>
    </row>
    <row r="24" spans="1:22" ht="6.75" customHeight="1" thickBot="1" x14ac:dyDescent="0.3">
      <c r="A24" s="377"/>
      <c r="B24" s="1412"/>
      <c r="C24" s="1407"/>
      <c r="D24" s="1408"/>
      <c r="E24" s="1409"/>
      <c r="F24" s="1408"/>
      <c r="G24" s="1409"/>
      <c r="H24" s="1408"/>
      <c r="I24" s="1409"/>
      <c r="J24" s="1408"/>
      <c r="K24" s="1409"/>
      <c r="L24" s="1408"/>
      <c r="M24" s="1409"/>
      <c r="N24" s="1408"/>
      <c r="O24" s="1409"/>
      <c r="P24" s="1408"/>
      <c r="Q24" s="1409"/>
      <c r="R24" s="1408"/>
      <c r="S24" s="1409"/>
      <c r="T24" s="1410"/>
      <c r="U24" s="1411"/>
      <c r="V24" s="126"/>
    </row>
    <row r="25" spans="1:22" ht="21.95" customHeight="1" x14ac:dyDescent="0.25">
      <c r="A25" s="377"/>
      <c r="B25" s="1394" t="s">
        <v>34</v>
      </c>
      <c r="C25" s="1395">
        <v>9194</v>
      </c>
      <c r="D25" s="1396">
        <v>63686</v>
      </c>
      <c r="E25" s="1397">
        <v>8715</v>
      </c>
      <c r="F25" s="1396">
        <v>11744</v>
      </c>
      <c r="G25" s="1397">
        <v>10654</v>
      </c>
      <c r="H25" s="1396">
        <v>12535</v>
      </c>
      <c r="I25" s="1398">
        <v>12783</v>
      </c>
      <c r="J25" s="1399">
        <v>9425</v>
      </c>
      <c r="K25" s="1398">
        <v>16601</v>
      </c>
      <c r="L25" s="1399">
        <v>7707</v>
      </c>
      <c r="M25" s="1400">
        <v>6538</v>
      </c>
      <c r="N25" s="1401">
        <v>11364</v>
      </c>
      <c r="O25" s="1400">
        <v>11603</v>
      </c>
      <c r="P25" s="1401">
        <v>9298</v>
      </c>
      <c r="Q25" s="1402">
        <v>12496</v>
      </c>
      <c r="R25" s="1403">
        <v>12119</v>
      </c>
      <c r="S25" s="1402">
        <v>15573</v>
      </c>
      <c r="T25" s="1404"/>
      <c r="U25" s="1405"/>
      <c r="V25" s="126"/>
    </row>
    <row r="26" spans="1:22" ht="6.75" customHeight="1" thickBot="1" x14ac:dyDescent="0.3">
      <c r="A26" s="377"/>
      <c r="B26" s="1412"/>
      <c r="C26" s="1407"/>
      <c r="D26" s="1408"/>
      <c r="E26" s="1409"/>
      <c r="F26" s="1408"/>
      <c r="G26" s="1409"/>
      <c r="H26" s="1408"/>
      <c r="I26" s="1409"/>
      <c r="J26" s="1408"/>
      <c r="K26" s="1409"/>
      <c r="L26" s="1408"/>
      <c r="M26" s="1409"/>
      <c r="N26" s="1408"/>
      <c r="O26" s="1409"/>
      <c r="P26" s="1408"/>
      <c r="Q26" s="1409"/>
      <c r="R26" s="1408"/>
      <c r="S26" s="1409"/>
      <c r="T26" s="1410"/>
      <c r="U26" s="1411"/>
      <c r="V26" s="126"/>
    </row>
    <row r="27" spans="1:22" ht="21.95" customHeight="1" x14ac:dyDescent="0.25">
      <c r="A27" s="377"/>
      <c r="B27" s="1394" t="s">
        <v>35</v>
      </c>
      <c r="C27" s="1395">
        <v>9175</v>
      </c>
      <c r="D27" s="1396">
        <v>65427</v>
      </c>
      <c r="E27" s="1397">
        <v>8711</v>
      </c>
      <c r="F27" s="1396">
        <v>11713</v>
      </c>
      <c r="G27" s="1397">
        <v>10523</v>
      </c>
      <c r="H27" s="1396">
        <v>12525</v>
      </c>
      <c r="I27" s="1398">
        <v>12734</v>
      </c>
      <c r="J27" s="1399">
        <v>9433</v>
      </c>
      <c r="K27" s="1398">
        <v>16559</v>
      </c>
      <c r="L27" s="1399">
        <v>7725</v>
      </c>
      <c r="M27" s="1400">
        <v>6506</v>
      </c>
      <c r="N27" s="1401">
        <v>11356</v>
      </c>
      <c r="O27" s="1400">
        <v>11624</v>
      </c>
      <c r="P27" s="1401">
        <v>9271</v>
      </c>
      <c r="Q27" s="1402">
        <v>12505</v>
      </c>
      <c r="R27" s="1403">
        <v>12091</v>
      </c>
      <c r="S27" s="1402">
        <v>15547</v>
      </c>
      <c r="T27" s="1404"/>
      <c r="U27" s="1405"/>
      <c r="V27" s="126"/>
    </row>
    <row r="28" spans="1:22" ht="7.5" customHeight="1" thickBot="1" x14ac:dyDescent="0.3">
      <c r="A28" s="377"/>
      <c r="B28" s="1412"/>
      <c r="C28" s="1407"/>
      <c r="D28" s="1408"/>
      <c r="E28" s="1409"/>
      <c r="F28" s="1408"/>
      <c r="G28" s="1409"/>
      <c r="H28" s="1408"/>
      <c r="I28" s="1409"/>
      <c r="J28" s="1408"/>
      <c r="K28" s="1409"/>
      <c r="L28" s="1408"/>
      <c r="M28" s="1409"/>
      <c r="N28" s="1408"/>
      <c r="O28" s="1409"/>
      <c r="P28" s="1408"/>
      <c r="Q28" s="1409"/>
      <c r="R28" s="1408"/>
      <c r="S28" s="1409"/>
      <c r="T28" s="1410"/>
      <c r="U28" s="1411"/>
      <c r="V28" s="126"/>
    </row>
    <row r="29" spans="1:22" ht="21.95" customHeight="1" x14ac:dyDescent="0.25">
      <c r="A29" s="377"/>
      <c r="B29" s="1394" t="s">
        <v>36</v>
      </c>
      <c r="C29" s="1395">
        <v>9202</v>
      </c>
      <c r="D29" s="1396">
        <v>66461</v>
      </c>
      <c r="E29" s="1397">
        <v>8730</v>
      </c>
      <c r="F29" s="1396">
        <v>11726</v>
      </c>
      <c r="G29" s="1397">
        <v>10523</v>
      </c>
      <c r="H29" s="1396">
        <v>12548</v>
      </c>
      <c r="I29" s="1398">
        <v>12771</v>
      </c>
      <c r="J29" s="1399">
        <v>9488</v>
      </c>
      <c r="K29" s="1398">
        <v>16579</v>
      </c>
      <c r="L29" s="1399">
        <v>7735</v>
      </c>
      <c r="M29" s="1400">
        <v>6518</v>
      </c>
      <c r="N29" s="1401">
        <v>11397</v>
      </c>
      <c r="O29" s="1400">
        <v>11670</v>
      </c>
      <c r="P29" s="1401">
        <v>9291</v>
      </c>
      <c r="Q29" s="1402">
        <v>12579</v>
      </c>
      <c r="R29" s="1403">
        <v>12178</v>
      </c>
      <c r="S29" s="1402">
        <v>15608</v>
      </c>
      <c r="T29" s="1404"/>
      <c r="U29" s="1405"/>
      <c r="V29" s="126"/>
    </row>
    <row r="30" spans="1:22" ht="7.5" customHeight="1" thickBot="1" x14ac:dyDescent="0.3">
      <c r="A30" s="377"/>
      <c r="B30" s="1413"/>
      <c r="C30" s="1414"/>
      <c r="D30" s="1415"/>
      <c r="E30" s="1416"/>
      <c r="F30" s="1415"/>
      <c r="G30" s="1416"/>
      <c r="H30" s="1415"/>
      <c r="I30" s="1416"/>
      <c r="J30" s="1415"/>
      <c r="K30" s="1416"/>
      <c r="L30" s="1415"/>
      <c r="M30" s="1416"/>
      <c r="N30" s="1415"/>
      <c r="O30" s="1416"/>
      <c r="P30" s="1415"/>
      <c r="Q30" s="1416"/>
      <c r="R30" s="1415"/>
      <c r="S30" s="1416"/>
      <c r="T30" s="1417"/>
      <c r="U30" s="1418"/>
      <c r="V30" s="126"/>
    </row>
    <row r="31" spans="1:22" ht="21.95" customHeight="1" x14ac:dyDescent="0.25">
      <c r="A31" s="377"/>
      <c r="B31" s="1394" t="s">
        <v>37</v>
      </c>
      <c r="C31" s="1396">
        <v>9158</v>
      </c>
      <c r="D31" s="1397">
        <v>66978</v>
      </c>
      <c r="E31" s="1396">
        <v>8728</v>
      </c>
      <c r="F31" s="1397">
        <v>11731</v>
      </c>
      <c r="G31" s="1396">
        <v>10587</v>
      </c>
      <c r="H31" s="1397">
        <v>12544</v>
      </c>
      <c r="I31" s="1399">
        <v>12768</v>
      </c>
      <c r="J31" s="1398">
        <v>9471</v>
      </c>
      <c r="K31" s="1399">
        <v>16592</v>
      </c>
      <c r="L31" s="1398">
        <v>7742</v>
      </c>
      <c r="M31" s="1401">
        <v>6497</v>
      </c>
      <c r="N31" s="1400">
        <v>11369</v>
      </c>
      <c r="O31" s="1401">
        <v>11654</v>
      </c>
      <c r="P31" s="1400">
        <v>9278</v>
      </c>
      <c r="Q31" s="1403">
        <v>12562</v>
      </c>
      <c r="R31" s="1402">
        <v>12204</v>
      </c>
      <c r="S31" s="1403">
        <v>15613</v>
      </c>
      <c r="T31" s="1419"/>
      <c r="U31" s="1404"/>
      <c r="V31" s="126"/>
    </row>
    <row r="32" spans="1:22" ht="9" customHeight="1" thickBot="1" x14ac:dyDescent="0.25">
      <c r="A32" s="377"/>
      <c r="B32" s="1420"/>
      <c r="C32" s="1421"/>
      <c r="D32" s="1422"/>
      <c r="E32" s="1421"/>
      <c r="F32" s="1422"/>
      <c r="G32" s="1421"/>
      <c r="H32" s="1422"/>
      <c r="I32" s="1421"/>
      <c r="J32" s="1422"/>
      <c r="K32" s="1421"/>
      <c r="L32" s="1422"/>
      <c r="M32" s="1421"/>
      <c r="N32" s="1422"/>
      <c r="O32" s="1421"/>
      <c r="P32" s="1422"/>
      <c r="Q32" s="1421"/>
      <c r="R32" s="1422"/>
      <c r="S32" s="1421"/>
      <c r="T32" s="1423"/>
      <c r="U32" s="1424"/>
      <c r="V32" s="126"/>
    </row>
    <row r="33" spans="1:22" ht="18.75" customHeight="1" thickBot="1" x14ac:dyDescent="0.25">
      <c r="A33" s="377"/>
      <c r="B33" s="1425"/>
      <c r="C33" s="1422"/>
      <c r="D33" s="1422"/>
      <c r="E33" s="1422"/>
      <c r="F33" s="1422"/>
      <c r="G33" s="1426" t="s">
        <v>26</v>
      </c>
      <c r="H33" s="1427" t="s">
        <v>27</v>
      </c>
      <c r="I33" s="1428" t="s">
        <v>28</v>
      </c>
      <c r="J33" s="1427" t="s">
        <v>29</v>
      </c>
      <c r="K33" s="1428" t="s">
        <v>30</v>
      </c>
      <c r="L33" s="1427" t="s">
        <v>31</v>
      </c>
      <c r="M33" s="1428" t="s">
        <v>32</v>
      </c>
      <c r="N33" s="1427" t="s">
        <v>33</v>
      </c>
      <c r="O33" s="1428" t="s">
        <v>102</v>
      </c>
      <c r="P33" s="1427" t="s">
        <v>35</v>
      </c>
      <c r="Q33" s="1428" t="s">
        <v>103</v>
      </c>
      <c r="R33" s="1427" t="s">
        <v>104</v>
      </c>
      <c r="S33" s="1429"/>
      <c r="T33" s="1423"/>
      <c r="U33" s="1430"/>
      <c r="V33" s="126"/>
    </row>
    <row r="34" spans="1:22" ht="15.75" thickBot="1" x14ac:dyDescent="0.3">
      <c r="A34" s="377"/>
      <c r="B34" s="1431" t="s">
        <v>216</v>
      </c>
      <c r="C34" s="1431"/>
      <c r="D34" s="1431"/>
      <c r="E34" s="1431"/>
      <c r="F34" s="1431"/>
      <c r="G34" s="1432">
        <f>SUM(C9:H9)</f>
        <v>113655</v>
      </c>
      <c r="H34" s="1433">
        <f>SUM(C11:H11)</f>
        <v>113501</v>
      </c>
      <c r="I34" s="1434">
        <f>SUM(C13:H13)</f>
        <v>113385</v>
      </c>
      <c r="J34" s="1433">
        <f>SUM(C15:H15)</f>
        <v>113685</v>
      </c>
      <c r="K34" s="1434">
        <f>SUM(C17:H17)</f>
        <v>113726</v>
      </c>
      <c r="L34" s="1433">
        <f>SUM(C19:H19)</f>
        <v>114131</v>
      </c>
      <c r="M34" s="1434">
        <f>SUM(C21:H21)</f>
        <v>114744</v>
      </c>
      <c r="N34" s="1433">
        <f>SUM(C23:H23)</f>
        <v>115307</v>
      </c>
      <c r="O34" s="1434">
        <f>SUM(C25:H25)</f>
        <v>116528</v>
      </c>
      <c r="P34" s="1433">
        <f>SUM(C27:H27)</f>
        <v>118074</v>
      </c>
      <c r="Q34" s="1434">
        <f>SUM(C29:H29)</f>
        <v>119190</v>
      </c>
      <c r="R34" s="1433">
        <f>SUM(C31:H31)</f>
        <v>119726</v>
      </c>
      <c r="S34" s="1435"/>
      <c r="T34" s="1436"/>
      <c r="U34" s="1437"/>
      <c r="V34" s="126"/>
    </row>
    <row r="35" spans="1:22" ht="15.75" customHeight="1" thickBot="1" x14ac:dyDescent="0.3">
      <c r="A35" s="381"/>
      <c r="B35" s="1438" t="s">
        <v>217</v>
      </c>
      <c r="C35" s="1439"/>
      <c r="D35" s="1439"/>
      <c r="E35" s="1439"/>
      <c r="F35" s="1439"/>
      <c r="G35" s="1440">
        <f>SUM(I9:L9)</f>
        <v>46032</v>
      </c>
      <c r="H35" s="1441">
        <f>SUM(I11:L11)</f>
        <v>46069</v>
      </c>
      <c r="I35" s="1442">
        <f>SUM(I13:L13)</f>
        <v>46117</v>
      </c>
      <c r="J35" s="1441">
        <f>SUM(I15:L15)</f>
        <v>46429</v>
      </c>
      <c r="K35" s="1442">
        <f>SUM(I17:L17)</f>
        <v>46476</v>
      </c>
      <c r="L35" s="1441">
        <f>SUM(I19:L19)</f>
        <v>46569</v>
      </c>
      <c r="M35" s="1442">
        <f>SUM(I21:L21)</f>
        <v>46572</v>
      </c>
      <c r="N35" s="1441">
        <f>SUM(I23:L23)</f>
        <v>46594</v>
      </c>
      <c r="O35" s="1442">
        <f>SUM(I25:L25)</f>
        <v>46516</v>
      </c>
      <c r="P35" s="1441">
        <f>SUM(I27:L27)</f>
        <v>46451</v>
      </c>
      <c r="Q35" s="1442">
        <f>SUM(I29:L29)</f>
        <v>46573</v>
      </c>
      <c r="R35" s="1441">
        <f>SUM(I31:L31)</f>
        <v>46573</v>
      </c>
      <c r="S35" s="1443"/>
      <c r="T35" s="928"/>
      <c r="U35" s="928"/>
      <c r="V35" s="382"/>
    </row>
    <row r="36" spans="1:22" ht="16.5" customHeight="1" thickBot="1" x14ac:dyDescent="0.3">
      <c r="A36" s="1444"/>
      <c r="B36" s="1445" t="s">
        <v>218</v>
      </c>
      <c r="C36" s="1446"/>
      <c r="D36" s="1446"/>
      <c r="E36" s="1446"/>
      <c r="F36" s="1446"/>
      <c r="G36" s="1447">
        <f>SUM(M9:P9)</f>
        <v>38389</v>
      </c>
      <c r="H36" s="1448">
        <f>SUM(M11:P11)</f>
        <v>38424</v>
      </c>
      <c r="I36" s="1449">
        <f>SUM(M13:P13)</f>
        <v>38435</v>
      </c>
      <c r="J36" s="1448">
        <f>SUM(M15:P15)</f>
        <v>38463</v>
      </c>
      <c r="K36" s="1449">
        <f>SUM(M17:P17)</f>
        <v>38473</v>
      </c>
      <c r="L36" s="1448">
        <f>SUM(M19:P19)</f>
        <v>38675</v>
      </c>
      <c r="M36" s="1449">
        <f>SUM(M21:P21)</f>
        <v>38713</v>
      </c>
      <c r="N36" s="1448">
        <f>SUM(M23:P23)</f>
        <v>38790</v>
      </c>
      <c r="O36" s="1449">
        <f>SUM(M25:P25)</f>
        <v>38803</v>
      </c>
      <c r="P36" s="1448">
        <f>SUM(M27:P27)</f>
        <v>38757</v>
      </c>
      <c r="Q36" s="1449">
        <f>SUM(M29:P29)</f>
        <v>38876</v>
      </c>
      <c r="R36" s="1448">
        <f>SUM(M31:P31)</f>
        <v>38798</v>
      </c>
      <c r="S36" s="1443"/>
      <c r="V36" s="1450"/>
    </row>
    <row r="37" spans="1:22" ht="16.5" customHeight="1" thickBot="1" x14ac:dyDescent="0.3">
      <c r="A37" s="1451"/>
      <c r="B37" s="1452" t="s">
        <v>219</v>
      </c>
      <c r="C37" s="1453"/>
      <c r="D37" s="1453"/>
      <c r="E37" s="1453"/>
      <c r="F37" s="1453"/>
      <c r="G37" s="1454">
        <f>SUM(Q9:S9)</f>
        <v>39761</v>
      </c>
      <c r="H37" s="1455">
        <f>SUM(Q11:S11)</f>
        <v>39782</v>
      </c>
      <c r="I37" s="1456">
        <f>SUM(Q13:S13)</f>
        <v>39807</v>
      </c>
      <c r="J37" s="1455">
        <f>SUM(Q15:S15)</f>
        <v>39802</v>
      </c>
      <c r="K37" s="1456">
        <f>SUM(Q17:S17)</f>
        <v>39837</v>
      </c>
      <c r="L37" s="1455">
        <f>SUM(Q19:S19)</f>
        <v>40258</v>
      </c>
      <c r="M37" s="1456">
        <f>SUM(Q21,R21,S21)</f>
        <v>40186</v>
      </c>
      <c r="N37" s="1455">
        <f>SUM(Q23:S23)</f>
        <v>40228</v>
      </c>
      <c r="O37" s="1456">
        <f>SUM(Q25:S25)</f>
        <v>40188</v>
      </c>
      <c r="P37" s="1455">
        <f>SUM(Q27:S27)</f>
        <v>40143</v>
      </c>
      <c r="Q37" s="1456">
        <f>SUM(Q29:S29)</f>
        <v>40365</v>
      </c>
      <c r="R37" s="1455">
        <f>SUM(Q31:S31)</f>
        <v>40379</v>
      </c>
      <c r="S37" s="1457"/>
      <c r="V37" s="1451"/>
    </row>
    <row r="38" spans="1:22" ht="18.75" customHeight="1" thickBot="1" x14ac:dyDescent="0.3">
      <c r="A38" s="1360"/>
      <c r="B38" s="1458"/>
      <c r="C38" s="1459" t="s">
        <v>220</v>
      </c>
      <c r="D38" s="1459"/>
      <c r="E38" s="1459"/>
      <c r="F38" s="1459"/>
      <c r="G38" s="1460"/>
      <c r="H38" s="1460"/>
      <c r="I38" s="1460"/>
      <c r="J38" s="1460"/>
      <c r="K38" s="1460"/>
      <c r="L38" s="1461"/>
      <c r="M38" s="1461"/>
      <c r="N38" s="1461"/>
      <c r="O38" s="1461"/>
      <c r="P38" s="1461"/>
      <c r="Q38" s="1461"/>
      <c r="R38" s="1461"/>
      <c r="S38" s="1462"/>
      <c r="V38" s="1360"/>
    </row>
  </sheetData>
  <pageMargins left="0.78740157499999996" right="0.78740157499999996" top="0.85" bottom="0.81" header="0.4921259845" footer="0.4921259845"/>
  <pageSetup paperSize="9" scale="80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A1:CT33"/>
  <sheetViews>
    <sheetView workbookViewId="0">
      <selection activeCell="CM6" sqref="CM6"/>
    </sheetView>
  </sheetViews>
  <sheetFormatPr baseColWidth="10" defaultRowHeight="12.75" x14ac:dyDescent="0.2"/>
  <cols>
    <col min="1" max="1" width="10" customWidth="1"/>
    <col min="2" max="14" width="8.7109375" customWidth="1"/>
    <col min="15" max="15" width="10" customWidth="1"/>
    <col min="16" max="28" width="8.7109375" customWidth="1"/>
    <col min="29" max="29" width="10" customWidth="1"/>
    <col min="30" max="42" width="8.7109375" customWidth="1"/>
    <col min="43" max="43" width="10" customWidth="1"/>
    <col min="44" max="56" width="8.7109375" customWidth="1"/>
    <col min="57" max="57" width="10" customWidth="1"/>
    <col min="58" max="64" width="8.7109375" customWidth="1"/>
    <col min="65" max="65" width="9.7109375" customWidth="1"/>
    <col min="66" max="70" width="8.7109375" customWidth="1"/>
    <col min="71" max="71" width="10" customWidth="1"/>
    <col min="72" max="84" width="8.7109375" customWidth="1"/>
    <col min="85" max="85" width="10" customWidth="1"/>
    <col min="86" max="98" width="8.7109375" customWidth="1"/>
  </cols>
  <sheetData>
    <row r="1" spans="1:98" ht="24" customHeight="1" thickBot="1" x14ac:dyDescent="0.35">
      <c r="A1" s="1463" t="s">
        <v>221</v>
      </c>
      <c r="B1" s="1590" t="s">
        <v>222</v>
      </c>
      <c r="C1" s="1591"/>
      <c r="D1" s="1591"/>
      <c r="E1" s="1591"/>
      <c r="F1" s="1591"/>
      <c r="G1" s="1591"/>
      <c r="H1" s="1591"/>
      <c r="I1" s="1591"/>
      <c r="J1" s="1591"/>
      <c r="K1" s="1591"/>
      <c r="L1" s="1591"/>
      <c r="M1" s="1591"/>
      <c r="N1" s="1592"/>
      <c r="O1" s="1463" t="s">
        <v>223</v>
      </c>
      <c r="P1" s="1590" t="s">
        <v>222</v>
      </c>
      <c r="Q1" s="1591"/>
      <c r="R1" s="1591"/>
      <c r="S1" s="1591"/>
      <c r="T1" s="1591"/>
      <c r="U1" s="1591"/>
      <c r="V1" s="1591"/>
      <c r="W1" s="1591"/>
      <c r="X1" s="1591"/>
      <c r="Y1" s="1591"/>
      <c r="Z1" s="1591"/>
      <c r="AA1" s="1591"/>
      <c r="AB1" s="1592"/>
      <c r="AC1" s="1463" t="s">
        <v>221</v>
      </c>
      <c r="AD1" s="1590" t="s">
        <v>222</v>
      </c>
      <c r="AE1" s="1591"/>
      <c r="AF1" s="1591"/>
      <c r="AG1" s="1591"/>
      <c r="AH1" s="1591"/>
      <c r="AI1" s="1591"/>
      <c r="AJ1" s="1591"/>
      <c r="AK1" s="1591"/>
      <c r="AL1" s="1591"/>
      <c r="AM1" s="1591"/>
      <c r="AN1" s="1591"/>
      <c r="AO1" s="1591"/>
      <c r="AP1" s="1592"/>
      <c r="AQ1" s="1463" t="s">
        <v>223</v>
      </c>
      <c r="AR1" s="1590" t="s">
        <v>222</v>
      </c>
      <c r="AS1" s="1591"/>
      <c r="AT1" s="1591"/>
      <c r="AU1" s="1591"/>
      <c r="AV1" s="1591"/>
      <c r="AW1" s="1591"/>
      <c r="AX1" s="1591"/>
      <c r="AY1" s="1591"/>
      <c r="AZ1" s="1591"/>
      <c r="BA1" s="1591"/>
      <c r="BB1" s="1591"/>
      <c r="BC1" s="1591"/>
      <c r="BD1" s="1592"/>
      <c r="BE1" s="1463" t="s">
        <v>223</v>
      </c>
      <c r="BF1" s="1590" t="s">
        <v>222</v>
      </c>
      <c r="BG1" s="1591"/>
      <c r="BH1" s="1591"/>
      <c r="BI1" s="1591"/>
      <c r="BJ1" s="1591"/>
      <c r="BK1" s="1591"/>
      <c r="BL1" s="1591"/>
      <c r="BM1" s="1591"/>
      <c r="BN1" s="1591"/>
      <c r="BO1" s="1591"/>
      <c r="BP1" s="1591"/>
      <c r="BQ1" s="1591"/>
      <c r="BR1" s="1592"/>
      <c r="BS1" s="1463" t="s">
        <v>223</v>
      </c>
      <c r="BT1" s="1590" t="s">
        <v>222</v>
      </c>
      <c r="BU1" s="1591"/>
      <c r="BV1" s="1591"/>
      <c r="BW1" s="1591"/>
      <c r="BX1" s="1591"/>
      <c r="BY1" s="1591"/>
      <c r="BZ1" s="1591"/>
      <c r="CA1" s="1591"/>
      <c r="CB1" s="1591"/>
      <c r="CC1" s="1591"/>
      <c r="CD1" s="1591"/>
      <c r="CE1" s="1591"/>
      <c r="CF1" s="1592"/>
      <c r="CG1" s="1463" t="s">
        <v>223</v>
      </c>
      <c r="CH1" s="1590" t="s">
        <v>222</v>
      </c>
      <c r="CI1" s="1591"/>
      <c r="CJ1" s="1591"/>
      <c r="CK1" s="1591"/>
      <c r="CL1" s="1591"/>
      <c r="CM1" s="1591"/>
      <c r="CN1" s="1591"/>
      <c r="CO1" s="1591"/>
      <c r="CP1" s="1591"/>
      <c r="CQ1" s="1591"/>
      <c r="CR1" s="1591"/>
      <c r="CS1" s="1591"/>
      <c r="CT1" s="1592"/>
    </row>
    <row r="2" spans="1:98" ht="15" customHeight="1" thickBot="1" x14ac:dyDescent="0.25">
      <c r="A2" s="1464" t="s">
        <v>224</v>
      </c>
      <c r="B2" s="1593" t="s">
        <v>225</v>
      </c>
      <c r="C2" s="1594"/>
      <c r="D2" s="1594"/>
      <c r="E2" s="1594"/>
      <c r="F2" s="1594"/>
      <c r="G2" s="1594"/>
      <c r="H2" s="1594"/>
      <c r="I2" s="1594"/>
      <c r="J2" s="1594"/>
      <c r="K2" s="1594"/>
      <c r="L2" s="1594"/>
      <c r="M2" s="1594"/>
      <c r="N2" s="1595"/>
      <c r="O2" s="1464" t="s">
        <v>224</v>
      </c>
      <c r="P2" s="1593" t="s">
        <v>225</v>
      </c>
      <c r="Q2" s="1594"/>
      <c r="R2" s="1594"/>
      <c r="S2" s="1594"/>
      <c r="T2" s="1594"/>
      <c r="U2" s="1594"/>
      <c r="V2" s="1594"/>
      <c r="W2" s="1594"/>
      <c r="X2" s="1594"/>
      <c r="Y2" s="1594"/>
      <c r="Z2" s="1594"/>
      <c r="AA2" s="1594"/>
      <c r="AB2" s="1595"/>
      <c r="AC2" s="1464" t="s">
        <v>224</v>
      </c>
      <c r="AD2" s="1593" t="s">
        <v>225</v>
      </c>
      <c r="AE2" s="1594"/>
      <c r="AF2" s="1594"/>
      <c r="AG2" s="1594"/>
      <c r="AH2" s="1594"/>
      <c r="AI2" s="1594"/>
      <c r="AJ2" s="1594"/>
      <c r="AK2" s="1594"/>
      <c r="AL2" s="1594"/>
      <c r="AM2" s="1594"/>
      <c r="AN2" s="1594"/>
      <c r="AO2" s="1594"/>
      <c r="AP2" s="1595"/>
      <c r="AQ2" s="1464" t="s">
        <v>224</v>
      </c>
      <c r="AR2" s="1593" t="s">
        <v>225</v>
      </c>
      <c r="AS2" s="1594"/>
      <c r="AT2" s="1594"/>
      <c r="AU2" s="1594"/>
      <c r="AV2" s="1594"/>
      <c r="AW2" s="1594"/>
      <c r="AX2" s="1594"/>
      <c r="AY2" s="1594"/>
      <c r="AZ2" s="1594"/>
      <c r="BA2" s="1594"/>
      <c r="BB2" s="1594"/>
      <c r="BC2" s="1594"/>
      <c r="BD2" s="1595"/>
      <c r="BE2" s="1464" t="s">
        <v>224</v>
      </c>
      <c r="BF2" s="1593" t="s">
        <v>225</v>
      </c>
      <c r="BG2" s="1594"/>
      <c r="BH2" s="1594"/>
      <c r="BI2" s="1594"/>
      <c r="BJ2" s="1594"/>
      <c r="BK2" s="1594"/>
      <c r="BL2" s="1594"/>
      <c r="BM2" s="1594"/>
      <c r="BN2" s="1594"/>
      <c r="BO2" s="1594"/>
      <c r="BP2" s="1594"/>
      <c r="BQ2" s="1594"/>
      <c r="BR2" s="1595"/>
      <c r="BS2" s="1464" t="s">
        <v>224</v>
      </c>
      <c r="BT2" s="1593" t="s">
        <v>225</v>
      </c>
      <c r="BU2" s="1594"/>
      <c r="BV2" s="1594"/>
      <c r="BW2" s="1594"/>
      <c r="BX2" s="1594"/>
      <c r="BY2" s="1594"/>
      <c r="BZ2" s="1594"/>
      <c r="CA2" s="1594"/>
      <c r="CB2" s="1594"/>
      <c r="CC2" s="1594"/>
      <c r="CD2" s="1594"/>
      <c r="CE2" s="1594"/>
      <c r="CF2" s="1595"/>
      <c r="CG2" s="1464" t="s">
        <v>224</v>
      </c>
      <c r="CH2" s="1593" t="s">
        <v>225</v>
      </c>
      <c r="CI2" s="1594"/>
      <c r="CJ2" s="1594"/>
      <c r="CK2" s="1594"/>
      <c r="CL2" s="1594"/>
      <c r="CM2" s="1594"/>
      <c r="CN2" s="1594"/>
      <c r="CO2" s="1594"/>
      <c r="CP2" s="1594"/>
      <c r="CQ2" s="1594"/>
      <c r="CR2" s="1594"/>
      <c r="CS2" s="1594"/>
      <c r="CT2" s="1595"/>
    </row>
    <row r="3" spans="1:98" ht="2.25" hidden="1" customHeight="1" thickBot="1" x14ac:dyDescent="0.25">
      <c r="A3" s="1465"/>
      <c r="B3" s="1466"/>
      <c r="C3" s="1466"/>
      <c r="D3" s="1466"/>
      <c r="E3" s="1466"/>
      <c r="F3" s="1466"/>
      <c r="G3" s="1466"/>
      <c r="H3" s="1466"/>
      <c r="I3" s="1466"/>
      <c r="J3" s="1466"/>
      <c r="K3" s="1466"/>
      <c r="L3" s="1466"/>
      <c r="M3" s="1466"/>
      <c r="N3" s="1466"/>
      <c r="O3" s="1467"/>
      <c r="P3" s="752"/>
      <c r="Q3" s="752"/>
      <c r="R3" s="752"/>
      <c r="S3" s="752"/>
      <c r="T3" s="752"/>
      <c r="U3" s="752"/>
      <c r="V3" s="752"/>
      <c r="W3" s="752"/>
      <c r="X3" s="752"/>
      <c r="Y3" s="752"/>
      <c r="Z3" s="752"/>
      <c r="AA3" s="752"/>
      <c r="AB3" s="752"/>
      <c r="AC3" s="1467"/>
      <c r="AD3" s="752"/>
      <c r="AE3" s="752"/>
      <c r="AF3" s="752"/>
      <c r="AG3" s="752"/>
      <c r="AH3" s="752"/>
      <c r="AI3" s="752"/>
      <c r="AJ3" s="752"/>
      <c r="AK3" s="752"/>
      <c r="AL3" s="752"/>
      <c r="AM3" s="752"/>
      <c r="AN3" s="752"/>
      <c r="AO3" s="752"/>
      <c r="AP3" s="752"/>
      <c r="AQ3" s="1467"/>
      <c r="AR3" s="752"/>
      <c r="AS3" s="752"/>
      <c r="AT3" s="752"/>
      <c r="AU3" s="752"/>
      <c r="AV3" s="752"/>
      <c r="AW3" s="752"/>
      <c r="AX3" s="752"/>
      <c r="AY3" s="752"/>
      <c r="AZ3" s="752"/>
      <c r="BA3" s="752"/>
      <c r="BB3" s="752"/>
      <c r="BC3" s="752"/>
      <c r="BD3" s="752"/>
      <c r="BE3" s="1467"/>
      <c r="BF3" s="752"/>
      <c r="BG3" s="752"/>
      <c r="BH3" s="752"/>
      <c r="BI3" s="752"/>
      <c r="BJ3" s="752"/>
      <c r="BK3" s="752"/>
      <c r="BL3" s="752"/>
      <c r="BM3" s="752"/>
      <c r="BN3" s="752"/>
      <c r="BO3" s="752"/>
      <c r="BP3" s="752"/>
      <c r="BQ3" s="752"/>
      <c r="BR3" s="752"/>
      <c r="BS3" s="1467"/>
      <c r="BT3" s="752"/>
      <c r="BU3" s="752"/>
      <c r="BV3" s="752"/>
      <c r="BW3" s="752"/>
      <c r="BX3" s="752"/>
      <c r="BY3" s="752"/>
      <c r="BZ3" s="752"/>
      <c r="CA3" s="752"/>
      <c r="CB3" s="752"/>
      <c r="CC3" s="752"/>
      <c r="CD3" s="752"/>
      <c r="CE3" s="752"/>
      <c r="CF3" s="752"/>
      <c r="CG3" s="1467"/>
      <c r="CH3" s="752"/>
      <c r="CI3" s="752"/>
      <c r="CJ3" s="752"/>
      <c r="CK3" s="752"/>
      <c r="CL3" s="752"/>
      <c r="CM3" s="752"/>
      <c r="CN3" s="752"/>
      <c r="CO3" s="752"/>
      <c r="CP3" s="752"/>
      <c r="CQ3" s="752"/>
      <c r="CR3" s="752"/>
      <c r="CS3" s="752"/>
      <c r="CT3" s="752"/>
    </row>
    <row r="4" spans="1:98" ht="14.25" customHeight="1" thickBot="1" x14ac:dyDescent="0.25">
      <c r="A4" s="1468" t="s">
        <v>226</v>
      </c>
      <c r="B4" s="1469" t="s">
        <v>227</v>
      </c>
      <c r="C4" s="1470" t="s">
        <v>228</v>
      </c>
      <c r="D4" s="1471" t="s">
        <v>229</v>
      </c>
      <c r="E4" s="1470" t="s">
        <v>230</v>
      </c>
      <c r="F4" s="1471" t="s">
        <v>231</v>
      </c>
      <c r="G4" s="1470" t="s">
        <v>232</v>
      </c>
      <c r="H4" s="1471" t="s">
        <v>233</v>
      </c>
      <c r="I4" s="1470" t="s">
        <v>234</v>
      </c>
      <c r="J4" s="1469" t="s">
        <v>234</v>
      </c>
      <c r="K4" s="1469" t="s">
        <v>235</v>
      </c>
      <c r="L4" s="1469" t="s">
        <v>236</v>
      </c>
      <c r="M4" s="1472" t="s">
        <v>237</v>
      </c>
      <c r="N4" s="1469" t="s">
        <v>238</v>
      </c>
      <c r="O4" s="1468" t="s">
        <v>226</v>
      </c>
      <c r="P4" s="1471" t="s">
        <v>239</v>
      </c>
      <c r="Q4" s="1471" t="s">
        <v>240</v>
      </c>
      <c r="R4" s="1470" t="s">
        <v>241</v>
      </c>
      <c r="S4" s="1471" t="s">
        <v>242</v>
      </c>
      <c r="T4" s="1470" t="s">
        <v>243</v>
      </c>
      <c r="U4" s="1471" t="s">
        <v>244</v>
      </c>
      <c r="V4" s="1470" t="s">
        <v>245</v>
      </c>
      <c r="W4" s="1471" t="s">
        <v>246</v>
      </c>
      <c r="X4" s="1470" t="s">
        <v>247</v>
      </c>
      <c r="Y4" s="1469" t="s">
        <v>248</v>
      </c>
      <c r="Z4" s="1469" t="s">
        <v>249</v>
      </c>
      <c r="AA4" s="1469" t="s">
        <v>250</v>
      </c>
      <c r="AB4" s="1473" t="s">
        <v>251</v>
      </c>
      <c r="AC4" s="1468" t="s">
        <v>226</v>
      </c>
      <c r="AD4" s="1471" t="s">
        <v>252</v>
      </c>
      <c r="AE4" s="1471" t="s">
        <v>253</v>
      </c>
      <c r="AF4" s="1474" t="s">
        <v>254</v>
      </c>
      <c r="AG4" s="1471" t="s">
        <v>255</v>
      </c>
      <c r="AH4" s="1475" t="s">
        <v>256</v>
      </c>
      <c r="AI4" s="1471" t="s">
        <v>257</v>
      </c>
      <c r="AJ4" s="1470" t="s">
        <v>258</v>
      </c>
      <c r="AK4" s="1471" t="s">
        <v>259</v>
      </c>
      <c r="AL4" s="1470" t="s">
        <v>260</v>
      </c>
      <c r="AM4" s="1469" t="s">
        <v>261</v>
      </c>
      <c r="AN4" s="1469" t="s">
        <v>262</v>
      </c>
      <c r="AO4" s="1469" t="s">
        <v>263</v>
      </c>
      <c r="AP4" s="1473" t="s">
        <v>264</v>
      </c>
      <c r="AQ4" s="1468" t="s">
        <v>226</v>
      </c>
      <c r="AR4" s="1469" t="s">
        <v>265</v>
      </c>
      <c r="AS4" s="1469" t="s">
        <v>266</v>
      </c>
      <c r="AT4" s="1475" t="s">
        <v>267</v>
      </c>
      <c r="AU4" s="1471" t="s">
        <v>268</v>
      </c>
      <c r="AV4" s="1470" t="s">
        <v>269</v>
      </c>
      <c r="AW4" s="1471" t="s">
        <v>270</v>
      </c>
      <c r="AX4" s="1470" t="s">
        <v>271</v>
      </c>
      <c r="AY4" s="1469" t="s">
        <v>272</v>
      </c>
      <c r="AZ4" s="1470" t="s">
        <v>273</v>
      </c>
      <c r="BA4" s="1469" t="s">
        <v>274</v>
      </c>
      <c r="BB4" s="1469" t="s">
        <v>275</v>
      </c>
      <c r="BC4" s="1469" t="s">
        <v>276</v>
      </c>
      <c r="BD4" s="1473" t="s">
        <v>277</v>
      </c>
      <c r="BE4" s="1468" t="s">
        <v>226</v>
      </c>
      <c r="BF4" s="1469" t="s">
        <v>278</v>
      </c>
      <c r="BG4" s="1471" t="s">
        <v>279</v>
      </c>
      <c r="BH4" s="1471" t="s">
        <v>280</v>
      </c>
      <c r="BI4" s="1470" t="s">
        <v>281</v>
      </c>
      <c r="BJ4" s="1471" t="s">
        <v>282</v>
      </c>
      <c r="BK4" s="1475" t="s">
        <v>283</v>
      </c>
      <c r="BL4" s="1469" t="s">
        <v>284</v>
      </c>
      <c r="BM4" s="1476" t="s">
        <v>285</v>
      </c>
      <c r="BN4" s="1469" t="s">
        <v>286</v>
      </c>
      <c r="BO4" s="1469" t="s">
        <v>287</v>
      </c>
      <c r="BP4" s="1469" t="s">
        <v>288</v>
      </c>
      <c r="BQ4" s="1473" t="s">
        <v>289</v>
      </c>
      <c r="BR4" s="1469" t="s">
        <v>290</v>
      </c>
      <c r="BS4" s="1468" t="s">
        <v>226</v>
      </c>
      <c r="BT4" s="1469" t="s">
        <v>291</v>
      </c>
      <c r="BU4" s="1471" t="s">
        <v>292</v>
      </c>
      <c r="BV4" s="1471" t="s">
        <v>293</v>
      </c>
      <c r="BW4" s="1470" t="s">
        <v>294</v>
      </c>
      <c r="BX4" s="1471" t="s">
        <v>295</v>
      </c>
      <c r="BY4" s="1470" t="s">
        <v>296</v>
      </c>
      <c r="BZ4" s="1469" t="s">
        <v>297</v>
      </c>
      <c r="CA4" s="1470" t="s">
        <v>298</v>
      </c>
      <c r="CB4" s="1469" t="s">
        <v>299</v>
      </c>
      <c r="CC4" s="1469" t="s">
        <v>300</v>
      </c>
      <c r="CD4" s="1469" t="s">
        <v>301</v>
      </c>
      <c r="CE4" s="1473" t="s">
        <v>302</v>
      </c>
      <c r="CF4" s="1469" t="s">
        <v>303</v>
      </c>
      <c r="CG4" s="1468" t="s">
        <v>226</v>
      </c>
      <c r="CH4" s="1469" t="s">
        <v>304</v>
      </c>
      <c r="CI4" s="1471" t="s">
        <v>305</v>
      </c>
      <c r="CJ4" s="1471" t="s">
        <v>306</v>
      </c>
      <c r="CK4" s="1470" t="s">
        <v>307</v>
      </c>
      <c r="CL4" s="1471" t="s">
        <v>308</v>
      </c>
      <c r="CM4" s="1470"/>
      <c r="CN4" s="1469"/>
      <c r="CO4" s="1470"/>
      <c r="CP4" s="1469"/>
      <c r="CQ4" s="1469"/>
      <c r="CR4" s="1469"/>
      <c r="CS4" s="1473"/>
      <c r="CT4" s="1469"/>
    </row>
    <row r="5" spans="1:98" ht="15" customHeight="1" thickBot="1" x14ac:dyDescent="0.25">
      <c r="A5" s="1477" t="s">
        <v>15</v>
      </c>
      <c r="B5" s="1478" t="s">
        <v>309</v>
      </c>
      <c r="C5" s="53" t="s">
        <v>310</v>
      </c>
      <c r="D5" s="1479"/>
      <c r="E5" s="53"/>
      <c r="F5" s="1479" t="s">
        <v>311</v>
      </c>
      <c r="G5" s="53"/>
      <c r="H5" s="1479"/>
      <c r="I5" s="53" t="s">
        <v>312</v>
      </c>
      <c r="J5" s="1479" t="s">
        <v>313</v>
      </c>
      <c r="K5" s="53" t="s">
        <v>314</v>
      </c>
      <c r="L5" s="1479"/>
      <c r="M5" s="53"/>
      <c r="N5" s="1479"/>
      <c r="O5" s="1477" t="s">
        <v>15</v>
      </c>
      <c r="P5" s="1479"/>
      <c r="Q5" s="1479"/>
      <c r="R5" s="53"/>
      <c r="S5" s="1479"/>
      <c r="T5" s="53"/>
      <c r="U5" s="1479"/>
      <c r="V5" s="53"/>
      <c r="W5" s="1479"/>
      <c r="X5" s="53"/>
      <c r="Y5" s="1479"/>
      <c r="Z5" s="53"/>
      <c r="AA5" s="1479"/>
      <c r="AB5" s="53"/>
      <c r="AC5" s="1477" t="s">
        <v>15</v>
      </c>
      <c r="AD5" s="1479"/>
      <c r="AE5" s="1479"/>
      <c r="AF5" s="1479" t="s">
        <v>315</v>
      </c>
      <c r="AG5" s="1479" t="s">
        <v>316</v>
      </c>
      <c r="AH5" s="53"/>
      <c r="AI5" s="1479" t="s">
        <v>317</v>
      </c>
      <c r="AJ5" s="53"/>
      <c r="AK5" s="1479"/>
      <c r="AL5" s="53"/>
      <c r="AM5" s="1479"/>
      <c r="AN5" s="53"/>
      <c r="AO5" s="1479"/>
      <c r="AP5" s="53"/>
      <c r="AQ5" s="1477" t="s">
        <v>15</v>
      </c>
      <c r="AR5" s="1479"/>
      <c r="AS5" s="1479"/>
      <c r="AT5" s="53"/>
      <c r="AU5" s="1479"/>
      <c r="AV5" s="53"/>
      <c r="AW5" s="1479" t="s">
        <v>318</v>
      </c>
      <c r="AX5" s="53"/>
      <c r="AY5" s="1479" t="s">
        <v>319</v>
      </c>
      <c r="AZ5" s="53"/>
      <c r="BA5" s="1479" t="s">
        <v>294</v>
      </c>
      <c r="BB5" s="53"/>
      <c r="BC5" s="1479"/>
      <c r="BD5" s="53"/>
      <c r="BE5" s="1477" t="s">
        <v>15</v>
      </c>
      <c r="BF5" s="1479"/>
      <c r="BG5" s="1479" t="s">
        <v>320</v>
      </c>
      <c r="BH5" s="1479"/>
      <c r="BI5" s="53"/>
      <c r="BJ5" s="1479" t="s">
        <v>294</v>
      </c>
      <c r="BK5" s="53"/>
      <c r="BL5" s="1479" t="s">
        <v>321</v>
      </c>
      <c r="BM5" s="1480" t="s">
        <v>322</v>
      </c>
      <c r="BN5" s="1479" t="s">
        <v>323</v>
      </c>
      <c r="BO5" s="53"/>
      <c r="BP5" s="1479"/>
      <c r="BQ5" s="53"/>
      <c r="BR5" s="1479"/>
      <c r="BS5" s="1477" t="s">
        <v>15</v>
      </c>
      <c r="BT5" s="1479"/>
      <c r="BU5" s="1479"/>
      <c r="BV5" s="1479" t="s">
        <v>324</v>
      </c>
      <c r="BW5" s="53"/>
      <c r="BX5" s="1479"/>
      <c r="BY5" s="53" t="s">
        <v>325</v>
      </c>
      <c r="BZ5" s="1479" t="s">
        <v>318</v>
      </c>
      <c r="CA5" s="53"/>
      <c r="CB5" s="1479"/>
      <c r="CC5" s="53"/>
      <c r="CD5" s="1479" t="s">
        <v>326</v>
      </c>
      <c r="CE5" s="53"/>
      <c r="CF5" s="1479" t="s">
        <v>316</v>
      </c>
      <c r="CG5" s="1477" t="s">
        <v>15</v>
      </c>
      <c r="CH5" s="1479"/>
      <c r="CI5" s="1479"/>
      <c r="CJ5" s="1479" t="s">
        <v>327</v>
      </c>
      <c r="CK5" s="53"/>
      <c r="CL5" s="1479"/>
      <c r="CM5" s="53"/>
      <c r="CN5" s="1479"/>
      <c r="CO5" s="53"/>
      <c r="CP5" s="1479"/>
      <c r="CQ5" s="53"/>
      <c r="CR5" s="1479"/>
      <c r="CS5" s="53"/>
      <c r="CT5" s="1479"/>
    </row>
    <row r="6" spans="1:98" ht="40.5" customHeight="1" thickBot="1" x14ac:dyDescent="0.25">
      <c r="A6" s="69"/>
      <c r="B6" s="70"/>
      <c r="C6" s="71"/>
      <c r="D6" s="72"/>
      <c r="E6" s="73"/>
      <c r="F6" s="70"/>
      <c r="G6" s="71"/>
      <c r="H6" s="72"/>
      <c r="I6" s="1481"/>
      <c r="J6" s="1482"/>
      <c r="K6" s="73"/>
      <c r="L6" s="70"/>
      <c r="M6" s="73"/>
      <c r="N6" s="73"/>
      <c r="O6" s="69"/>
      <c r="P6" s="70"/>
      <c r="Q6" s="71"/>
      <c r="S6" s="73"/>
      <c r="T6" s="70"/>
      <c r="U6" s="71"/>
      <c r="W6" s="1481"/>
      <c r="X6" s="1482"/>
      <c r="Y6" s="73"/>
      <c r="Z6" s="70"/>
      <c r="AA6" s="73"/>
      <c r="AB6" s="73"/>
      <c r="AC6" s="69"/>
      <c r="AD6" s="70"/>
      <c r="AE6" s="71"/>
      <c r="AF6" s="72"/>
      <c r="AG6" s="73"/>
      <c r="AH6" s="70"/>
      <c r="AI6" s="71"/>
      <c r="AK6" s="1481"/>
      <c r="AL6" s="1482"/>
      <c r="AM6" s="1481"/>
      <c r="AN6" s="70"/>
      <c r="AO6" s="73"/>
      <c r="AP6" s="73"/>
      <c r="AQ6" s="69"/>
      <c r="AR6" s="70"/>
      <c r="AS6" s="1483"/>
      <c r="AT6" s="72"/>
      <c r="AU6" s="73"/>
      <c r="AV6" s="70"/>
      <c r="AW6" s="71"/>
      <c r="AY6" s="73"/>
      <c r="AZ6" s="70"/>
      <c r="BA6" s="73"/>
      <c r="BB6" s="70"/>
      <c r="BC6" s="73"/>
      <c r="BD6" s="73"/>
      <c r="BE6" s="69"/>
      <c r="BF6" s="70"/>
      <c r="BG6" s="71"/>
      <c r="BH6" s="72"/>
      <c r="BI6" s="73"/>
      <c r="BJ6" s="70"/>
      <c r="BK6" s="71"/>
      <c r="BM6" s="1481"/>
      <c r="BN6" s="1482"/>
      <c r="BO6" s="73"/>
      <c r="BP6" s="1482"/>
      <c r="BQ6" s="73"/>
      <c r="BR6" s="73"/>
      <c r="BS6" s="69"/>
      <c r="BT6" s="70"/>
      <c r="BU6" s="71"/>
      <c r="BV6" s="72"/>
      <c r="BW6" s="73"/>
      <c r="BX6" s="70"/>
      <c r="BY6" s="71"/>
      <c r="CA6" s="1481"/>
      <c r="CB6" s="1482"/>
      <c r="CC6" s="73"/>
      <c r="CD6" s="70"/>
      <c r="CE6" s="1481"/>
      <c r="CF6" s="73"/>
      <c r="CG6" s="69"/>
      <c r="CH6" s="70"/>
      <c r="CI6" s="71"/>
      <c r="CJ6" s="72"/>
      <c r="CK6" s="73"/>
      <c r="CL6" s="70"/>
      <c r="CM6" s="1483"/>
      <c r="CN6" s="1484"/>
      <c r="CO6" s="1481"/>
      <c r="CP6" s="1482"/>
      <c r="CQ6" s="1481"/>
      <c r="CR6" s="1482"/>
      <c r="CS6" s="1481"/>
      <c r="CT6" s="1481"/>
    </row>
    <row r="7" spans="1:98" ht="20.100000000000001" customHeight="1" thickBot="1" x14ac:dyDescent="0.3">
      <c r="A7" s="900" t="s">
        <v>26</v>
      </c>
      <c r="B7" s="1485">
        <v>187</v>
      </c>
      <c r="C7" s="1485">
        <v>96</v>
      </c>
      <c r="D7" s="1485">
        <v>17</v>
      </c>
      <c r="E7" s="1485">
        <v>98</v>
      </c>
      <c r="F7" s="1485">
        <v>25</v>
      </c>
      <c r="G7" s="1485">
        <v>13478</v>
      </c>
      <c r="H7" s="1485">
        <v>23</v>
      </c>
      <c r="I7" s="1485">
        <v>18511</v>
      </c>
      <c r="J7" s="1485">
        <v>666</v>
      </c>
      <c r="K7" s="1485">
        <v>12</v>
      </c>
      <c r="L7" s="1485">
        <v>3</v>
      </c>
      <c r="M7" s="1485">
        <v>311</v>
      </c>
      <c r="N7" s="1485">
        <v>578</v>
      </c>
      <c r="O7" s="900" t="s">
        <v>26</v>
      </c>
      <c r="P7" s="1485">
        <v>3643</v>
      </c>
      <c r="Q7" s="1485">
        <v>994</v>
      </c>
      <c r="R7" s="1485">
        <v>81</v>
      </c>
      <c r="S7" s="1485">
        <v>28</v>
      </c>
      <c r="T7" s="1485">
        <v>34</v>
      </c>
      <c r="U7" s="1485">
        <v>333</v>
      </c>
      <c r="V7" s="1485">
        <v>27609</v>
      </c>
      <c r="W7" s="1485">
        <v>64</v>
      </c>
      <c r="X7" s="1485">
        <v>72</v>
      </c>
      <c r="Y7" s="1485">
        <v>181</v>
      </c>
      <c r="Z7" s="1485">
        <v>153</v>
      </c>
      <c r="AA7" s="1485">
        <v>444</v>
      </c>
      <c r="AB7" s="1485">
        <v>44</v>
      </c>
      <c r="AC7" s="900" t="s">
        <v>26</v>
      </c>
      <c r="AD7" s="1485">
        <v>4242</v>
      </c>
      <c r="AE7" s="1485">
        <v>11434</v>
      </c>
      <c r="AF7" s="1485">
        <v>142</v>
      </c>
      <c r="AG7" s="1485">
        <v>172</v>
      </c>
      <c r="AH7" s="1485">
        <v>26</v>
      </c>
      <c r="AI7" s="1485">
        <v>481</v>
      </c>
      <c r="AJ7" s="1485">
        <v>2603</v>
      </c>
      <c r="AK7" s="1485">
        <v>35</v>
      </c>
      <c r="AL7" s="1485">
        <v>2979</v>
      </c>
      <c r="AM7" s="1485">
        <v>35</v>
      </c>
      <c r="AN7" s="1485">
        <v>7</v>
      </c>
      <c r="AO7" s="1485">
        <v>11641</v>
      </c>
      <c r="AP7" s="1485">
        <v>330</v>
      </c>
      <c r="AQ7" s="900" t="s">
        <v>26</v>
      </c>
      <c r="AR7" s="1485">
        <v>6</v>
      </c>
      <c r="AS7" s="1485">
        <v>181</v>
      </c>
      <c r="AT7" s="1485">
        <v>669</v>
      </c>
      <c r="AU7" s="1485">
        <v>1279</v>
      </c>
      <c r="AV7" s="1485">
        <v>189</v>
      </c>
      <c r="AW7" s="1485">
        <v>107</v>
      </c>
      <c r="AX7" s="1485">
        <v>24</v>
      </c>
      <c r="AY7" s="1485">
        <v>2</v>
      </c>
      <c r="AZ7" s="1485">
        <v>8</v>
      </c>
      <c r="BA7" s="1485">
        <v>194</v>
      </c>
      <c r="BB7" s="1485">
        <v>69</v>
      </c>
      <c r="BC7" s="1485">
        <v>20</v>
      </c>
      <c r="BD7" s="1485">
        <v>782</v>
      </c>
      <c r="BE7" s="900" t="s">
        <v>26</v>
      </c>
      <c r="BF7" s="1485">
        <v>78</v>
      </c>
      <c r="BG7" s="1485">
        <v>56</v>
      </c>
      <c r="BH7" s="1485">
        <v>2126</v>
      </c>
      <c r="BI7" s="1485">
        <v>95</v>
      </c>
      <c r="BJ7" s="1485">
        <v>44</v>
      </c>
      <c r="BK7" s="1485">
        <v>806</v>
      </c>
      <c r="BL7" s="1485">
        <v>72</v>
      </c>
      <c r="BM7" s="1485">
        <v>58</v>
      </c>
      <c r="BN7" s="1485">
        <v>154</v>
      </c>
      <c r="BO7" s="1485">
        <v>2503</v>
      </c>
      <c r="BP7" s="1485">
        <v>12297</v>
      </c>
      <c r="BQ7" s="1485">
        <v>4764</v>
      </c>
      <c r="BR7" s="1485">
        <v>1996</v>
      </c>
      <c r="BS7" s="900" t="s">
        <v>26</v>
      </c>
      <c r="BT7" s="1485">
        <v>1411</v>
      </c>
      <c r="BU7" s="1485">
        <v>5923</v>
      </c>
      <c r="BV7" s="1485">
        <v>13</v>
      </c>
      <c r="BW7" s="1485">
        <v>126</v>
      </c>
      <c r="BX7" s="1485">
        <v>417</v>
      </c>
      <c r="BY7" s="1485">
        <v>12</v>
      </c>
      <c r="BZ7" s="1485">
        <v>62</v>
      </c>
      <c r="CA7" s="1485">
        <v>2685</v>
      </c>
      <c r="CB7" s="1485">
        <v>5776</v>
      </c>
      <c r="CC7" s="1485">
        <v>689</v>
      </c>
      <c r="CD7" s="1485">
        <v>2276</v>
      </c>
      <c r="CE7" s="1485">
        <v>1790</v>
      </c>
      <c r="CF7" s="1485">
        <v>26</v>
      </c>
      <c r="CG7" s="900" t="s">
        <v>26</v>
      </c>
      <c r="CH7" s="1485">
        <v>5035</v>
      </c>
      <c r="CI7" s="1485">
        <v>264</v>
      </c>
      <c r="CJ7" s="1485">
        <v>66152</v>
      </c>
      <c r="CK7" s="1485">
        <v>2491</v>
      </c>
      <c r="CL7" s="1485">
        <v>1276</v>
      </c>
      <c r="CM7" s="1485"/>
      <c r="CN7" s="1485"/>
      <c r="CO7" s="1485"/>
      <c r="CP7" s="1485"/>
      <c r="CQ7" s="1485"/>
      <c r="CR7" s="1485"/>
      <c r="CS7" s="1485"/>
      <c r="CT7" s="1485"/>
    </row>
    <row r="8" spans="1:98" ht="5.0999999999999996" customHeight="1" thickBot="1" x14ac:dyDescent="0.3">
      <c r="A8" s="1314"/>
      <c r="B8" s="1486"/>
      <c r="C8" s="1486"/>
      <c r="D8" s="1486"/>
      <c r="E8" s="1486"/>
      <c r="F8" s="1486"/>
      <c r="G8" s="1486"/>
      <c r="H8" s="1486"/>
      <c r="I8" s="1486"/>
      <c r="J8" s="1486"/>
      <c r="K8" s="1486"/>
      <c r="L8" s="1486"/>
      <c r="M8" s="1486"/>
      <c r="N8" s="1486"/>
      <c r="O8" s="1314"/>
      <c r="P8" s="1486"/>
      <c r="Q8" s="1486"/>
      <c r="R8" s="1486"/>
      <c r="S8" s="1486"/>
      <c r="T8" s="1486"/>
      <c r="U8" s="1486"/>
      <c r="V8" s="1486"/>
      <c r="W8" s="1486"/>
      <c r="X8" s="1486"/>
      <c r="Y8" s="1486"/>
      <c r="Z8" s="1486"/>
      <c r="AA8" s="1486"/>
      <c r="AB8" s="1486"/>
      <c r="AC8" s="1314"/>
      <c r="AD8" s="1486"/>
      <c r="AE8" s="1486"/>
      <c r="AF8" s="1486"/>
      <c r="AG8" s="1486"/>
      <c r="AH8" s="1486"/>
      <c r="AI8" s="1486"/>
      <c r="AJ8" s="1486"/>
      <c r="AK8" s="1486"/>
      <c r="AL8" s="1486"/>
      <c r="AM8" s="1486"/>
      <c r="AN8" s="1486"/>
      <c r="AO8" s="1486"/>
      <c r="AP8" s="1486"/>
      <c r="AQ8" s="1314"/>
      <c r="AR8" s="1486"/>
      <c r="AS8" s="1486"/>
      <c r="AT8" s="1486"/>
      <c r="AU8" s="1486"/>
      <c r="AV8" s="1486"/>
      <c r="AW8" s="1486"/>
      <c r="AX8" s="1486"/>
      <c r="AY8" s="1486"/>
      <c r="AZ8" s="1486"/>
      <c r="BA8" s="1486"/>
      <c r="BB8" s="1486"/>
      <c r="BC8" s="1486"/>
      <c r="BD8" s="1486"/>
      <c r="BE8" s="1314"/>
      <c r="BF8" s="1486"/>
      <c r="BG8" s="1486"/>
      <c r="BH8" s="1486"/>
      <c r="BI8" s="1486"/>
      <c r="BJ8" s="1486"/>
      <c r="BK8" s="1486"/>
      <c r="BL8" s="1486"/>
      <c r="BM8" s="1486"/>
      <c r="BN8" s="1486"/>
      <c r="BO8" s="1486"/>
      <c r="BP8" s="1486"/>
      <c r="BQ8" s="1486"/>
      <c r="BR8" s="1486"/>
      <c r="BS8" s="1314"/>
      <c r="BT8" s="1486"/>
      <c r="BU8" s="1486"/>
      <c r="BV8" s="1486"/>
      <c r="BW8" s="1486"/>
      <c r="BX8" s="1486"/>
      <c r="BY8" s="1486"/>
      <c r="BZ8" s="1486"/>
      <c r="CA8" s="1486"/>
      <c r="CB8" s="1486"/>
      <c r="CC8" s="1486"/>
      <c r="CD8" s="1486"/>
      <c r="CE8" s="1486"/>
      <c r="CF8" s="1486"/>
      <c r="CG8" s="1314"/>
      <c r="CH8" s="1486"/>
      <c r="CI8" s="1486"/>
      <c r="CJ8" s="1486"/>
      <c r="CK8" s="1486"/>
      <c r="CL8" s="1486"/>
      <c r="CM8" s="1486"/>
      <c r="CN8" s="1486"/>
      <c r="CO8" s="1486"/>
      <c r="CP8" s="1486"/>
      <c r="CQ8" s="1486"/>
      <c r="CR8" s="1486"/>
      <c r="CS8" s="1486"/>
      <c r="CT8" s="1486"/>
    </row>
    <row r="9" spans="1:98" ht="20.100000000000001" customHeight="1" thickBot="1" x14ac:dyDescent="0.3">
      <c r="A9" s="900" t="s">
        <v>27</v>
      </c>
      <c r="B9" s="1485">
        <v>188</v>
      </c>
      <c r="C9" s="1485">
        <v>96</v>
      </c>
      <c r="D9" s="1485">
        <v>17</v>
      </c>
      <c r="E9" s="1485">
        <v>99</v>
      </c>
      <c r="F9" s="1485">
        <v>25</v>
      </c>
      <c r="G9" s="1485">
        <v>13456</v>
      </c>
      <c r="H9" s="1485">
        <v>23</v>
      </c>
      <c r="I9" s="1485">
        <v>18573</v>
      </c>
      <c r="J9" s="1485">
        <v>672</v>
      </c>
      <c r="K9" s="1485">
        <v>12</v>
      </c>
      <c r="L9" s="1485">
        <v>3</v>
      </c>
      <c r="M9" s="1485">
        <v>313</v>
      </c>
      <c r="N9" s="1485">
        <v>574</v>
      </c>
      <c r="O9" s="900" t="s">
        <v>27</v>
      </c>
      <c r="P9" s="1485">
        <v>3697</v>
      </c>
      <c r="Q9" s="1485">
        <v>993</v>
      </c>
      <c r="R9" s="1485">
        <v>81</v>
      </c>
      <c r="S9" s="1485">
        <v>25</v>
      </c>
      <c r="T9" s="1485">
        <v>34</v>
      </c>
      <c r="U9" s="1485">
        <v>336</v>
      </c>
      <c r="V9" s="1485">
        <v>27841</v>
      </c>
      <c r="W9" s="1485">
        <v>64</v>
      </c>
      <c r="X9" s="1485">
        <v>74</v>
      </c>
      <c r="Y9" s="1485">
        <v>182</v>
      </c>
      <c r="Z9" s="1485">
        <v>153</v>
      </c>
      <c r="AA9" s="1485">
        <v>451</v>
      </c>
      <c r="AB9" s="1485">
        <v>46</v>
      </c>
      <c r="AC9" s="900" t="s">
        <v>27</v>
      </c>
      <c r="AD9" s="1485">
        <v>4248</v>
      </c>
      <c r="AE9" s="1485">
        <v>11582</v>
      </c>
      <c r="AF9" s="1485">
        <v>144</v>
      </c>
      <c r="AG9" s="1485">
        <v>171</v>
      </c>
      <c r="AH9" s="1485">
        <v>26</v>
      </c>
      <c r="AI9" s="1485">
        <v>483</v>
      </c>
      <c r="AJ9" s="1485">
        <v>2654</v>
      </c>
      <c r="AK9" s="1485">
        <v>33</v>
      </c>
      <c r="AL9" s="1485">
        <v>3002</v>
      </c>
      <c r="AM9" s="1485">
        <v>35</v>
      </c>
      <c r="AN9" s="1485">
        <v>6</v>
      </c>
      <c r="AO9" s="1485">
        <v>11627</v>
      </c>
      <c r="AP9" s="1485">
        <v>333</v>
      </c>
      <c r="AQ9" s="900" t="s">
        <v>27</v>
      </c>
      <c r="AR9" s="1485">
        <v>4</v>
      </c>
      <c r="AS9" s="1485">
        <v>181</v>
      </c>
      <c r="AT9" s="1485">
        <v>672</v>
      </c>
      <c r="AU9" s="1485">
        <v>1281</v>
      </c>
      <c r="AV9" s="1485">
        <v>192</v>
      </c>
      <c r="AW9" s="1485">
        <v>107</v>
      </c>
      <c r="AX9" s="1485">
        <v>24</v>
      </c>
      <c r="AY9" s="1485">
        <v>2</v>
      </c>
      <c r="AZ9" s="1485">
        <v>8</v>
      </c>
      <c r="BA9" s="1485">
        <v>187</v>
      </c>
      <c r="BB9" s="1485">
        <v>69</v>
      </c>
      <c r="BC9" s="1485">
        <v>20</v>
      </c>
      <c r="BD9" s="1485">
        <v>783</v>
      </c>
      <c r="BE9" s="900" t="s">
        <v>27</v>
      </c>
      <c r="BF9" s="1485">
        <v>78</v>
      </c>
      <c r="BG9" s="1485">
        <v>54</v>
      </c>
      <c r="BH9" s="1485">
        <v>2124</v>
      </c>
      <c r="BI9" s="1485">
        <v>94</v>
      </c>
      <c r="BJ9" s="1485">
        <v>44</v>
      </c>
      <c r="BK9" s="1485">
        <v>804</v>
      </c>
      <c r="BL9" s="1485">
        <v>71</v>
      </c>
      <c r="BM9" s="1485">
        <v>58</v>
      </c>
      <c r="BN9" s="1485">
        <v>152</v>
      </c>
      <c r="BO9" s="1485">
        <v>2518</v>
      </c>
      <c r="BP9" s="1485">
        <v>12281</v>
      </c>
      <c r="BQ9" s="1485">
        <v>4772</v>
      </c>
      <c r="BR9" s="1485">
        <v>1698</v>
      </c>
      <c r="BS9" s="900" t="s">
        <v>27</v>
      </c>
      <c r="BT9" s="1485">
        <v>1428</v>
      </c>
      <c r="BU9" s="1485">
        <v>5921</v>
      </c>
      <c r="BV9" s="1485">
        <v>12</v>
      </c>
      <c r="BW9" s="1485">
        <v>125</v>
      </c>
      <c r="BX9" s="1485">
        <v>417</v>
      </c>
      <c r="BY9" s="1485">
        <v>12</v>
      </c>
      <c r="BZ9" s="1485">
        <v>61</v>
      </c>
      <c r="CA9" s="1485">
        <v>2708</v>
      </c>
      <c r="CB9" s="1485">
        <v>5833</v>
      </c>
      <c r="CC9" s="1485">
        <v>691</v>
      </c>
      <c r="CD9" s="1485">
        <v>2538</v>
      </c>
      <c r="CE9" s="1485">
        <v>1798</v>
      </c>
      <c r="CF9" s="1485">
        <v>26</v>
      </c>
      <c r="CG9" s="900" t="s">
        <v>27</v>
      </c>
      <c r="CH9" s="1485">
        <v>5033</v>
      </c>
      <c r="CI9" s="1485">
        <v>264</v>
      </c>
      <c r="CJ9" s="1485">
        <v>66132</v>
      </c>
      <c r="CK9" s="1485">
        <v>2497</v>
      </c>
      <c r="CL9" s="1485">
        <v>1286</v>
      </c>
      <c r="CM9" s="1485"/>
      <c r="CN9" s="1485"/>
      <c r="CO9" s="1485"/>
      <c r="CP9" s="1485"/>
      <c r="CQ9" s="1485"/>
      <c r="CR9" s="1485"/>
      <c r="CS9" s="1485"/>
      <c r="CT9" s="1485"/>
    </row>
    <row r="10" spans="1:98" ht="5.0999999999999996" customHeight="1" thickBot="1" x14ac:dyDescent="0.3">
      <c r="A10" s="1487"/>
      <c r="B10" s="1486"/>
      <c r="C10" s="1486"/>
      <c r="D10" s="1486"/>
      <c r="E10" s="1486"/>
      <c r="F10" s="1486"/>
      <c r="G10" s="1486"/>
      <c r="H10" s="1486"/>
      <c r="I10" s="1486"/>
      <c r="J10" s="1486"/>
      <c r="K10" s="1486"/>
      <c r="L10" s="1486"/>
      <c r="M10" s="1486"/>
      <c r="N10" s="1486"/>
      <c r="O10" s="1487"/>
      <c r="P10" s="1486"/>
      <c r="Q10" s="1486"/>
      <c r="R10" s="1486"/>
      <c r="S10" s="1486"/>
      <c r="T10" s="1486"/>
      <c r="U10" s="1486"/>
      <c r="V10" s="1486"/>
      <c r="W10" s="1486"/>
      <c r="X10" s="1486"/>
      <c r="Y10" s="1486"/>
      <c r="Z10" s="1486"/>
      <c r="AA10" s="1486"/>
      <c r="AB10" s="1486"/>
      <c r="AC10" s="1487"/>
      <c r="AD10" s="1486"/>
      <c r="AE10" s="1486"/>
      <c r="AF10" s="1486"/>
      <c r="AG10" s="1486"/>
      <c r="AH10" s="1486"/>
      <c r="AI10" s="1486"/>
      <c r="AJ10" s="1486"/>
      <c r="AK10" s="1486"/>
      <c r="AL10" s="1486"/>
      <c r="AM10" s="1486"/>
      <c r="AN10" s="1486"/>
      <c r="AO10" s="1486"/>
      <c r="AP10" s="1486"/>
      <c r="AQ10" s="1487"/>
      <c r="AR10" s="1486"/>
      <c r="AS10" s="1486"/>
      <c r="AT10" s="1486"/>
      <c r="AU10" s="1486"/>
      <c r="AV10" s="1486"/>
      <c r="AW10" s="1486"/>
      <c r="AX10" s="1486"/>
      <c r="AY10" s="1486"/>
      <c r="AZ10" s="1486"/>
      <c r="BA10" s="1486"/>
      <c r="BB10" s="1486"/>
      <c r="BC10" s="1486"/>
      <c r="BD10" s="1486"/>
      <c r="BE10" s="1487"/>
      <c r="BF10" s="1486"/>
      <c r="BG10" s="1486"/>
      <c r="BH10" s="1486"/>
      <c r="BI10" s="1486"/>
      <c r="BJ10" s="1486"/>
      <c r="BK10" s="1486"/>
      <c r="BL10" s="1486"/>
      <c r="BM10" s="1486"/>
      <c r="BN10" s="1486"/>
      <c r="BO10" s="1486"/>
      <c r="BP10" s="1486"/>
      <c r="BQ10" s="1486"/>
      <c r="BR10" s="1486"/>
      <c r="BS10" s="1487"/>
      <c r="BT10" s="1486"/>
      <c r="BU10" s="1486"/>
      <c r="BV10" s="1486"/>
      <c r="BW10" s="1486"/>
      <c r="BX10" s="1486"/>
      <c r="BY10" s="1486"/>
      <c r="BZ10" s="1486"/>
      <c r="CA10" s="1486"/>
      <c r="CB10" s="1486"/>
      <c r="CC10" s="1486"/>
      <c r="CD10" s="1486"/>
      <c r="CE10" s="1486"/>
      <c r="CF10" s="1486"/>
      <c r="CG10" s="1487"/>
      <c r="CH10" s="1486"/>
      <c r="CI10" s="1486"/>
      <c r="CJ10" s="1486"/>
      <c r="CK10" s="1486"/>
      <c r="CL10" s="1486"/>
      <c r="CM10" s="1486"/>
      <c r="CN10" s="1486"/>
      <c r="CO10" s="1486"/>
      <c r="CP10" s="1486"/>
      <c r="CQ10" s="1486"/>
      <c r="CR10" s="1486"/>
      <c r="CS10" s="1486"/>
      <c r="CT10" s="1486"/>
    </row>
    <row r="11" spans="1:98" ht="20.100000000000001" customHeight="1" thickBot="1" x14ac:dyDescent="0.3">
      <c r="A11" s="900" t="s">
        <v>28</v>
      </c>
      <c r="B11" s="1485">
        <v>189</v>
      </c>
      <c r="C11" s="1485">
        <v>95</v>
      </c>
      <c r="D11" s="1485">
        <v>17</v>
      </c>
      <c r="E11" s="1485">
        <v>102</v>
      </c>
      <c r="F11" s="1485">
        <v>25</v>
      </c>
      <c r="G11" s="1485">
        <v>13438</v>
      </c>
      <c r="H11" s="1485">
        <v>23</v>
      </c>
      <c r="I11" s="1485">
        <v>18611</v>
      </c>
      <c r="J11" s="1485">
        <v>679</v>
      </c>
      <c r="K11" s="1485">
        <v>12</v>
      </c>
      <c r="L11" s="1485">
        <v>3</v>
      </c>
      <c r="M11" s="1485">
        <v>322</v>
      </c>
      <c r="N11" s="1485">
        <v>571</v>
      </c>
      <c r="O11" s="900" t="s">
        <v>28</v>
      </c>
      <c r="P11" s="1485">
        <v>3728</v>
      </c>
      <c r="Q11" s="1485">
        <v>989</v>
      </c>
      <c r="R11" s="1485">
        <v>82</v>
      </c>
      <c r="S11" s="1485">
        <v>26</v>
      </c>
      <c r="T11" s="1485">
        <v>34</v>
      </c>
      <c r="U11" s="1485">
        <v>335</v>
      </c>
      <c r="V11" s="1485">
        <v>28115</v>
      </c>
      <c r="W11" s="1485">
        <v>63</v>
      </c>
      <c r="X11" s="1485">
        <v>73</v>
      </c>
      <c r="Y11" s="1485">
        <v>183</v>
      </c>
      <c r="Z11" s="1485">
        <v>154</v>
      </c>
      <c r="AA11" s="1485">
        <v>460</v>
      </c>
      <c r="AB11" s="1485">
        <v>45</v>
      </c>
      <c r="AC11" s="900" t="s">
        <v>28</v>
      </c>
      <c r="AD11" s="1485">
        <v>4265</v>
      </c>
      <c r="AE11" s="1485">
        <v>11642</v>
      </c>
      <c r="AF11" s="1485">
        <v>144</v>
      </c>
      <c r="AG11" s="1485">
        <v>170</v>
      </c>
      <c r="AH11" s="1485">
        <v>26</v>
      </c>
      <c r="AI11" s="1485">
        <v>491</v>
      </c>
      <c r="AJ11" s="1485">
        <v>2698</v>
      </c>
      <c r="AK11" s="1485">
        <v>34</v>
      </c>
      <c r="AL11" s="1485">
        <v>3051</v>
      </c>
      <c r="AM11" s="1485">
        <v>35</v>
      </c>
      <c r="AN11" s="1485">
        <v>6</v>
      </c>
      <c r="AO11" s="1485">
        <v>11629</v>
      </c>
      <c r="AP11" s="1485">
        <v>339</v>
      </c>
      <c r="AQ11" s="900" t="s">
        <v>28</v>
      </c>
      <c r="AR11" s="1485">
        <v>4</v>
      </c>
      <c r="AS11" s="1485">
        <v>181</v>
      </c>
      <c r="AT11" s="1485">
        <v>671</v>
      </c>
      <c r="AU11" s="1485">
        <v>1284</v>
      </c>
      <c r="AV11" s="1485">
        <v>192</v>
      </c>
      <c r="AW11" s="1485">
        <v>108</v>
      </c>
      <c r="AX11" s="1485">
        <v>24</v>
      </c>
      <c r="AY11" s="1485">
        <v>2</v>
      </c>
      <c r="AZ11" s="1485">
        <v>8</v>
      </c>
      <c r="BA11" s="1485">
        <v>188</v>
      </c>
      <c r="BB11" s="1485">
        <v>69</v>
      </c>
      <c r="BC11" s="1485">
        <v>20</v>
      </c>
      <c r="BD11" s="1485">
        <v>783</v>
      </c>
      <c r="BE11" s="900" t="s">
        <v>28</v>
      </c>
      <c r="BF11" s="1485">
        <v>78</v>
      </c>
      <c r="BG11" s="1485">
        <v>55</v>
      </c>
      <c r="BH11" s="1485">
        <v>2122</v>
      </c>
      <c r="BI11" s="1485">
        <v>94</v>
      </c>
      <c r="BJ11" s="1485">
        <v>44</v>
      </c>
      <c r="BK11" s="1485">
        <v>802</v>
      </c>
      <c r="BL11" s="1485">
        <v>74</v>
      </c>
      <c r="BM11" s="1485">
        <v>58</v>
      </c>
      <c r="BN11" s="1485">
        <v>151</v>
      </c>
      <c r="BO11" s="1485">
        <v>2521</v>
      </c>
      <c r="BP11" s="1485">
        <v>12294</v>
      </c>
      <c r="BQ11" s="1485">
        <v>4802</v>
      </c>
      <c r="BR11" s="1485">
        <v>1698</v>
      </c>
      <c r="BS11" s="900" t="s">
        <v>28</v>
      </c>
      <c r="BT11" s="1485">
        <v>1440</v>
      </c>
      <c r="BU11" s="1485">
        <v>5928</v>
      </c>
      <c r="BV11" s="1485">
        <v>12</v>
      </c>
      <c r="BW11" s="1485">
        <v>124</v>
      </c>
      <c r="BX11" s="1485">
        <v>418</v>
      </c>
      <c r="BY11" s="1485">
        <v>12</v>
      </c>
      <c r="BZ11" s="1485">
        <v>61</v>
      </c>
      <c r="CA11" s="1485">
        <v>2736</v>
      </c>
      <c r="CB11" s="1485">
        <v>5869</v>
      </c>
      <c r="CC11" s="1485">
        <v>693</v>
      </c>
      <c r="CD11" s="1485">
        <v>2731</v>
      </c>
      <c r="CE11" s="1485">
        <v>1805</v>
      </c>
      <c r="CF11" s="1485">
        <v>26</v>
      </c>
      <c r="CG11" s="900" t="s">
        <v>28</v>
      </c>
      <c r="CH11" s="1485">
        <v>5038</v>
      </c>
      <c r="CI11" s="1485">
        <v>264</v>
      </c>
      <c r="CJ11" s="1485">
        <v>66098</v>
      </c>
      <c r="CK11" s="1485">
        <v>2502</v>
      </c>
      <c r="CL11" s="1485">
        <v>1295</v>
      </c>
      <c r="CM11" s="1485"/>
      <c r="CN11" s="1485"/>
      <c r="CO11" s="1485"/>
      <c r="CP11" s="1485"/>
      <c r="CQ11" s="1485"/>
      <c r="CR11" s="1485"/>
      <c r="CS11" s="1485"/>
      <c r="CT11" s="1485"/>
    </row>
    <row r="12" spans="1:98" ht="5.0999999999999996" customHeight="1" thickBot="1" x14ac:dyDescent="0.3">
      <c r="A12" s="1314"/>
      <c r="B12" s="1486"/>
      <c r="C12" s="1486"/>
      <c r="D12" s="1486"/>
      <c r="E12" s="1486"/>
      <c r="F12" s="1486"/>
      <c r="G12" s="1486"/>
      <c r="H12" s="1486"/>
      <c r="I12" s="1486"/>
      <c r="J12" s="1486"/>
      <c r="K12" s="1486"/>
      <c r="L12" s="1486"/>
      <c r="M12" s="1486"/>
      <c r="N12" s="1486"/>
      <c r="O12" s="1314"/>
      <c r="P12" s="1486"/>
      <c r="Q12" s="1486"/>
      <c r="R12" s="1486"/>
      <c r="S12" s="1486"/>
      <c r="T12" s="1486"/>
      <c r="U12" s="1486"/>
      <c r="V12" s="1486"/>
      <c r="W12" s="1486"/>
      <c r="X12" s="1486"/>
      <c r="Y12" s="1486"/>
      <c r="Z12" s="1486"/>
      <c r="AA12" s="1486"/>
      <c r="AB12" s="1486"/>
      <c r="AC12" s="1314"/>
      <c r="AD12" s="1486"/>
      <c r="AE12" s="1486"/>
      <c r="AF12" s="1486"/>
      <c r="AG12" s="1486"/>
      <c r="AH12" s="1486"/>
      <c r="AI12" s="1486"/>
      <c r="AJ12" s="1486"/>
      <c r="AK12" s="1486"/>
      <c r="AL12" s="1486"/>
      <c r="AM12" s="1486"/>
      <c r="AN12" s="1486"/>
      <c r="AO12" s="1486"/>
      <c r="AP12" s="1486"/>
      <c r="AQ12" s="1314"/>
      <c r="AR12" s="1486"/>
      <c r="AS12" s="1486"/>
      <c r="AT12" s="1486"/>
      <c r="AU12" s="1486"/>
      <c r="AV12" s="1486"/>
      <c r="AW12" s="1486"/>
      <c r="AX12" s="1486"/>
      <c r="AY12" s="1486"/>
      <c r="AZ12" s="1486"/>
      <c r="BA12" s="1486"/>
      <c r="BB12" s="1486"/>
      <c r="BC12" s="1486"/>
      <c r="BD12" s="1486"/>
      <c r="BE12" s="1314"/>
      <c r="BF12" s="1486"/>
      <c r="BG12" s="1486"/>
      <c r="BH12" s="1486"/>
      <c r="BI12" s="1486"/>
      <c r="BJ12" s="1486"/>
      <c r="BK12" s="1486"/>
      <c r="BL12" s="1486"/>
      <c r="BM12" s="1486"/>
      <c r="BN12" s="1486"/>
      <c r="BO12" s="1486"/>
      <c r="BP12" s="1486"/>
      <c r="BQ12" s="1486"/>
      <c r="BR12" s="1486"/>
      <c r="BS12" s="1314"/>
      <c r="BT12" s="1486"/>
      <c r="BU12" s="1486"/>
      <c r="BV12" s="1486"/>
      <c r="BW12" s="1486"/>
      <c r="BX12" s="1486"/>
      <c r="BY12" s="1486"/>
      <c r="BZ12" s="1486"/>
      <c r="CA12" s="1486"/>
      <c r="CB12" s="1486"/>
      <c r="CC12" s="1486"/>
      <c r="CD12" s="1486"/>
      <c r="CE12" s="1486"/>
      <c r="CF12" s="1486"/>
      <c r="CG12" s="1314"/>
      <c r="CH12" s="1486"/>
      <c r="CI12" s="1486"/>
      <c r="CJ12" s="1486"/>
      <c r="CK12" s="1486"/>
      <c r="CL12" s="1486"/>
      <c r="CM12" s="1486"/>
      <c r="CN12" s="1486"/>
      <c r="CO12" s="1486"/>
      <c r="CP12" s="1486"/>
      <c r="CQ12" s="1486"/>
      <c r="CR12" s="1486"/>
      <c r="CS12" s="1486"/>
      <c r="CT12" s="1486"/>
    </row>
    <row r="13" spans="1:98" ht="20.100000000000001" customHeight="1" thickBot="1" x14ac:dyDescent="0.3">
      <c r="A13" s="900" t="s">
        <v>29</v>
      </c>
      <c r="B13" s="1485">
        <v>184</v>
      </c>
      <c r="C13" s="1485">
        <v>98</v>
      </c>
      <c r="D13" s="1485">
        <v>16</v>
      </c>
      <c r="E13" s="1485">
        <v>98</v>
      </c>
      <c r="F13" s="1485">
        <v>25</v>
      </c>
      <c r="G13" s="1485">
        <v>13869</v>
      </c>
      <c r="H13" s="1485">
        <v>22</v>
      </c>
      <c r="I13" s="1485">
        <v>19057</v>
      </c>
      <c r="J13" s="1485">
        <v>702</v>
      </c>
      <c r="K13" s="1485">
        <v>12</v>
      </c>
      <c r="L13" s="1485">
        <v>3</v>
      </c>
      <c r="M13" s="1485">
        <v>330</v>
      </c>
      <c r="N13" s="1485">
        <v>584</v>
      </c>
      <c r="O13" s="900" t="s">
        <v>29</v>
      </c>
      <c r="P13" s="1485">
        <v>3735</v>
      </c>
      <c r="Q13" s="1485">
        <v>1063</v>
      </c>
      <c r="R13" s="1485">
        <v>83</v>
      </c>
      <c r="S13" s="1485">
        <v>24</v>
      </c>
      <c r="T13" s="1485">
        <v>33</v>
      </c>
      <c r="U13" s="1485">
        <v>356</v>
      </c>
      <c r="V13" s="1485">
        <v>28137</v>
      </c>
      <c r="W13" s="1485">
        <v>64</v>
      </c>
      <c r="X13" s="1485">
        <v>71</v>
      </c>
      <c r="Y13" s="1485">
        <v>183</v>
      </c>
      <c r="Z13" s="1485">
        <v>154</v>
      </c>
      <c r="AA13" s="1485">
        <v>469</v>
      </c>
      <c r="AB13" s="1485">
        <v>48</v>
      </c>
      <c r="AC13" s="900" t="s">
        <v>29</v>
      </c>
      <c r="AD13" s="1485">
        <v>4226</v>
      </c>
      <c r="AE13" s="1485">
        <v>11831</v>
      </c>
      <c r="AF13" s="1485">
        <v>145</v>
      </c>
      <c r="AG13" s="1485">
        <v>168</v>
      </c>
      <c r="AH13" s="1485">
        <v>24</v>
      </c>
      <c r="AI13" s="1485">
        <v>500</v>
      </c>
      <c r="AJ13" s="1485">
        <v>2710</v>
      </c>
      <c r="AK13" s="1485">
        <v>35</v>
      </c>
      <c r="AL13" s="1485">
        <v>3100</v>
      </c>
      <c r="AM13" s="1485">
        <v>34</v>
      </c>
      <c r="AN13" s="1485">
        <v>6</v>
      </c>
      <c r="AO13" s="1485">
        <v>11622</v>
      </c>
      <c r="AP13" s="1485">
        <v>343</v>
      </c>
      <c r="AQ13" s="900" t="s">
        <v>29</v>
      </c>
      <c r="AR13" s="1485">
        <v>4</v>
      </c>
      <c r="AS13" s="1485">
        <v>179</v>
      </c>
      <c r="AT13" s="1485">
        <v>676</v>
      </c>
      <c r="AU13" s="1485">
        <v>1286</v>
      </c>
      <c r="AV13" s="1485">
        <v>195</v>
      </c>
      <c r="AW13" s="1485">
        <v>108</v>
      </c>
      <c r="AX13" s="1485">
        <v>26</v>
      </c>
      <c r="AY13" s="1485">
        <v>2</v>
      </c>
      <c r="AZ13" s="1485">
        <v>8</v>
      </c>
      <c r="BA13" s="1485">
        <v>184</v>
      </c>
      <c r="BB13" s="1485">
        <v>70</v>
      </c>
      <c r="BC13" s="1485">
        <v>21</v>
      </c>
      <c r="BD13" s="1485">
        <v>784</v>
      </c>
      <c r="BE13" s="900" t="s">
        <v>29</v>
      </c>
      <c r="BF13" s="1485">
        <v>78</v>
      </c>
      <c r="BG13" s="1485">
        <v>50</v>
      </c>
      <c r="BH13" s="1485">
        <v>2126</v>
      </c>
      <c r="BI13" s="1485">
        <v>96</v>
      </c>
      <c r="BJ13" s="1485">
        <v>44</v>
      </c>
      <c r="BK13" s="1485">
        <v>810</v>
      </c>
      <c r="BL13" s="1485">
        <v>73</v>
      </c>
      <c r="BM13" s="1485">
        <v>60</v>
      </c>
      <c r="BN13" s="1485">
        <v>147</v>
      </c>
      <c r="BO13" s="1485">
        <v>2525</v>
      </c>
      <c r="BP13" s="1485">
        <v>12215</v>
      </c>
      <c r="BQ13" s="1485">
        <v>4819</v>
      </c>
      <c r="BR13" s="1485">
        <v>1704</v>
      </c>
      <c r="BS13" s="900" t="s">
        <v>29</v>
      </c>
      <c r="BT13" s="1485">
        <v>1459</v>
      </c>
      <c r="BU13" s="1485">
        <v>5933</v>
      </c>
      <c r="BV13" s="1485">
        <v>12</v>
      </c>
      <c r="BW13" s="1485">
        <v>124</v>
      </c>
      <c r="BX13" s="1485">
        <v>418</v>
      </c>
      <c r="BY13" s="1485">
        <v>11</v>
      </c>
      <c r="BZ13" s="1485">
        <v>61</v>
      </c>
      <c r="CA13" s="1485">
        <v>2758</v>
      </c>
      <c r="CB13" s="1485">
        <v>5859</v>
      </c>
      <c r="CC13" s="1485">
        <v>705</v>
      </c>
      <c r="CD13" s="1485">
        <v>2731</v>
      </c>
      <c r="CE13" s="1485">
        <v>1809</v>
      </c>
      <c r="CF13" s="1485">
        <v>27</v>
      </c>
      <c r="CG13" s="900" t="s">
        <v>29</v>
      </c>
      <c r="CH13" s="1485">
        <v>5045</v>
      </c>
      <c r="CI13" s="1485">
        <v>264</v>
      </c>
      <c r="CJ13" s="1485">
        <v>66044</v>
      </c>
      <c r="CK13" s="1485">
        <v>2508</v>
      </c>
      <c r="CL13" s="1485">
        <v>1300</v>
      </c>
      <c r="CM13" s="1485"/>
      <c r="CN13" s="1485"/>
      <c r="CO13" s="1485"/>
      <c r="CP13" s="1485"/>
      <c r="CQ13" s="1485"/>
      <c r="CR13" s="1485"/>
      <c r="CS13" s="1485"/>
      <c r="CT13" s="1485"/>
    </row>
    <row r="14" spans="1:98" ht="5.0999999999999996" customHeight="1" thickBot="1" x14ac:dyDescent="0.3">
      <c r="A14" s="1314"/>
      <c r="B14" s="1486"/>
      <c r="C14" s="1486"/>
      <c r="D14" s="1486"/>
      <c r="E14" s="1486"/>
      <c r="F14" s="1486"/>
      <c r="G14" s="1486"/>
      <c r="H14" s="1486"/>
      <c r="I14" s="1486"/>
      <c r="J14" s="1486"/>
      <c r="K14" s="1486"/>
      <c r="L14" s="1486"/>
      <c r="M14" s="1486"/>
      <c r="N14" s="1486"/>
      <c r="O14" s="1314"/>
      <c r="P14" s="1486"/>
      <c r="Q14" s="1486"/>
      <c r="R14" s="1486"/>
      <c r="S14" s="1486"/>
      <c r="T14" s="1486"/>
      <c r="U14" s="1486"/>
      <c r="V14" s="1486"/>
      <c r="W14" s="1486"/>
      <c r="X14" s="1486"/>
      <c r="Y14" s="1486"/>
      <c r="Z14" s="1486"/>
      <c r="AA14" s="1486"/>
      <c r="AB14" s="1486"/>
      <c r="AC14" s="1314"/>
      <c r="AD14" s="1486"/>
      <c r="AE14" s="1486"/>
      <c r="AF14" s="1486"/>
      <c r="AG14" s="1486"/>
      <c r="AH14" s="1486"/>
      <c r="AI14" s="1486"/>
      <c r="AJ14" s="1486"/>
      <c r="AK14" s="1486"/>
      <c r="AL14" s="1486"/>
      <c r="AM14" s="1486"/>
      <c r="AN14" s="1486"/>
      <c r="AO14" s="1486"/>
      <c r="AP14" s="1486"/>
      <c r="AQ14" s="1314"/>
      <c r="AR14" s="1486"/>
      <c r="AS14" s="1486"/>
      <c r="AT14" s="1486"/>
      <c r="AU14" s="1486"/>
      <c r="AV14" s="1486"/>
      <c r="AW14" s="1486"/>
      <c r="AX14" s="1486"/>
      <c r="AY14" s="1486"/>
      <c r="AZ14" s="1486"/>
      <c r="BA14" s="1486"/>
      <c r="BB14" s="1486"/>
      <c r="BC14" s="1486"/>
      <c r="BD14" s="1486"/>
      <c r="BE14" s="1314"/>
      <c r="BF14" s="1486"/>
      <c r="BG14" s="1486"/>
      <c r="BH14" s="1486"/>
      <c r="BI14" s="1486"/>
      <c r="BJ14" s="1486"/>
      <c r="BK14" s="1486"/>
      <c r="BL14" s="1486"/>
      <c r="BM14" s="1486"/>
      <c r="BN14" s="1486"/>
      <c r="BO14" s="1486"/>
      <c r="BP14" s="1486"/>
      <c r="BQ14" s="1486"/>
      <c r="BR14" s="1486"/>
      <c r="BS14" s="1314"/>
      <c r="BT14" s="1486"/>
      <c r="BU14" s="1486"/>
      <c r="BV14" s="1486"/>
      <c r="BW14" s="1486"/>
      <c r="BX14" s="1486"/>
      <c r="BY14" s="1486"/>
      <c r="BZ14" s="1486"/>
      <c r="CA14" s="1486"/>
      <c r="CB14" s="1486"/>
      <c r="CC14" s="1486"/>
      <c r="CD14" s="1486"/>
      <c r="CE14" s="1486"/>
      <c r="CF14" s="1486"/>
      <c r="CG14" s="1314"/>
      <c r="CH14" s="1486"/>
      <c r="CI14" s="1486"/>
      <c r="CJ14" s="1486"/>
      <c r="CK14" s="1486"/>
      <c r="CL14" s="1486"/>
      <c r="CM14" s="1486"/>
      <c r="CN14" s="1486"/>
      <c r="CO14" s="1486"/>
      <c r="CP14" s="1486"/>
      <c r="CQ14" s="1486"/>
      <c r="CR14" s="1486"/>
      <c r="CS14" s="1486"/>
      <c r="CT14" s="1486"/>
    </row>
    <row r="15" spans="1:98" ht="20.100000000000001" customHeight="1" thickBot="1" x14ac:dyDescent="0.3">
      <c r="A15" s="900" t="s">
        <v>30</v>
      </c>
      <c r="B15" s="1485">
        <v>183</v>
      </c>
      <c r="C15" s="1485">
        <v>99</v>
      </c>
      <c r="D15" s="1485">
        <v>16</v>
      </c>
      <c r="E15" s="1485">
        <v>99</v>
      </c>
      <c r="F15" s="1485">
        <v>25</v>
      </c>
      <c r="G15" s="1485">
        <v>13914</v>
      </c>
      <c r="H15" s="1485">
        <v>22</v>
      </c>
      <c r="I15" s="1485">
        <v>19121</v>
      </c>
      <c r="J15" s="1485">
        <v>705</v>
      </c>
      <c r="K15" s="1485">
        <v>12</v>
      </c>
      <c r="L15" s="1485">
        <v>3</v>
      </c>
      <c r="M15" s="1485">
        <v>328</v>
      </c>
      <c r="N15" s="1485">
        <v>581</v>
      </c>
      <c r="O15" s="900" t="s">
        <v>30</v>
      </c>
      <c r="P15" s="1485">
        <v>3741</v>
      </c>
      <c r="Q15" s="1485">
        <v>1092</v>
      </c>
      <c r="R15" s="1485">
        <v>83</v>
      </c>
      <c r="S15" s="1485">
        <v>25</v>
      </c>
      <c r="T15" s="1485">
        <v>33</v>
      </c>
      <c r="U15" s="1485">
        <v>352</v>
      </c>
      <c r="V15" s="1485">
        <v>28154</v>
      </c>
      <c r="W15" s="1485">
        <v>64</v>
      </c>
      <c r="X15" s="1485">
        <v>71</v>
      </c>
      <c r="Y15" s="1485">
        <v>183</v>
      </c>
      <c r="Z15" s="1485">
        <v>154</v>
      </c>
      <c r="AA15" s="1485">
        <v>462</v>
      </c>
      <c r="AB15" s="1485">
        <v>48</v>
      </c>
      <c r="AC15" s="900" t="s">
        <v>30</v>
      </c>
      <c r="AD15" s="1485">
        <v>4219</v>
      </c>
      <c r="AE15" s="1485">
        <v>11925</v>
      </c>
      <c r="AF15" s="1485">
        <v>144</v>
      </c>
      <c r="AG15" s="1485">
        <v>169</v>
      </c>
      <c r="AH15" s="1485">
        <v>24</v>
      </c>
      <c r="AI15" s="1485">
        <v>501</v>
      </c>
      <c r="AJ15" s="1485">
        <v>2715</v>
      </c>
      <c r="AK15" s="1485">
        <v>35</v>
      </c>
      <c r="AL15" s="1485">
        <v>3124</v>
      </c>
      <c r="AM15" s="1485">
        <v>34</v>
      </c>
      <c r="AN15" s="1485">
        <v>6</v>
      </c>
      <c r="AO15" s="1485">
        <v>11631</v>
      </c>
      <c r="AP15" s="1485">
        <v>344</v>
      </c>
      <c r="AQ15" s="900" t="s">
        <v>30</v>
      </c>
      <c r="AR15" s="1485">
        <v>4</v>
      </c>
      <c r="AS15" s="1485">
        <v>178</v>
      </c>
      <c r="AT15" s="1485">
        <v>677</v>
      </c>
      <c r="AU15" s="1485">
        <v>1291</v>
      </c>
      <c r="AV15" s="1485">
        <v>197</v>
      </c>
      <c r="AW15" s="1485">
        <v>106</v>
      </c>
      <c r="AX15" s="1485">
        <v>26</v>
      </c>
      <c r="AY15" s="1485">
        <v>2</v>
      </c>
      <c r="AZ15" s="1485">
        <v>8</v>
      </c>
      <c r="BA15" s="1485">
        <v>182</v>
      </c>
      <c r="BB15" s="1485">
        <v>69</v>
      </c>
      <c r="BC15" s="1485">
        <v>20</v>
      </c>
      <c r="BD15" s="1485">
        <v>780</v>
      </c>
      <c r="BE15" s="900" t="s">
        <v>30</v>
      </c>
      <c r="BF15" s="1485">
        <v>77</v>
      </c>
      <c r="BG15" s="1485">
        <v>50</v>
      </c>
      <c r="BH15" s="1485">
        <v>2131</v>
      </c>
      <c r="BI15" s="1485">
        <v>95</v>
      </c>
      <c r="BJ15" s="1485">
        <v>44</v>
      </c>
      <c r="BK15" s="1485">
        <v>812</v>
      </c>
      <c r="BL15" s="1485">
        <v>73</v>
      </c>
      <c r="BM15" s="1485">
        <v>61</v>
      </c>
      <c r="BN15" s="1485">
        <v>150</v>
      </c>
      <c r="BO15" s="1485">
        <v>2533</v>
      </c>
      <c r="BP15" s="1485">
        <v>12244</v>
      </c>
      <c r="BQ15" s="1485">
        <v>4826</v>
      </c>
      <c r="BR15" s="1485">
        <v>1709</v>
      </c>
      <c r="BS15" s="900" t="s">
        <v>30</v>
      </c>
      <c r="BT15" s="1485">
        <v>1462</v>
      </c>
      <c r="BU15" s="1485">
        <v>5929</v>
      </c>
      <c r="BV15" s="1485">
        <v>12</v>
      </c>
      <c r="BW15" s="1485">
        <v>124</v>
      </c>
      <c r="BX15" s="1485">
        <v>418</v>
      </c>
      <c r="BY15" s="1485">
        <v>11</v>
      </c>
      <c r="BZ15" s="1485">
        <v>60</v>
      </c>
      <c r="CA15" s="1485">
        <v>2748</v>
      </c>
      <c r="CB15" s="1485">
        <v>5862</v>
      </c>
      <c r="CC15" s="1485">
        <v>702</v>
      </c>
      <c r="CD15" s="1485">
        <v>2740</v>
      </c>
      <c r="CE15" s="1485">
        <v>1812</v>
      </c>
      <c r="CF15" s="1485">
        <v>27</v>
      </c>
      <c r="CG15" s="900" t="s">
        <v>30</v>
      </c>
      <c r="CH15" s="1485">
        <v>5052</v>
      </c>
      <c r="CI15" s="1485">
        <v>264</v>
      </c>
      <c r="CJ15" s="1485">
        <v>66020</v>
      </c>
      <c r="CK15" s="1485">
        <v>2510</v>
      </c>
      <c r="CL15" s="1485">
        <v>1305</v>
      </c>
      <c r="CM15" s="1485"/>
      <c r="CN15" s="1485"/>
      <c r="CO15" s="1485"/>
      <c r="CP15" s="1485"/>
      <c r="CQ15" s="1485"/>
      <c r="CR15" s="1485"/>
      <c r="CS15" s="1485"/>
      <c r="CT15" s="1485"/>
    </row>
    <row r="16" spans="1:98" ht="5.0999999999999996" customHeight="1" thickBot="1" x14ac:dyDescent="0.3">
      <c r="A16" s="1314"/>
      <c r="B16" s="1486"/>
      <c r="C16" s="1486"/>
      <c r="D16" s="1486"/>
      <c r="E16" s="1486"/>
      <c r="F16" s="1486"/>
      <c r="G16" s="1486"/>
      <c r="H16" s="1486"/>
      <c r="I16" s="1486"/>
      <c r="J16" s="1486"/>
      <c r="K16" s="1486"/>
      <c r="L16" s="1486"/>
      <c r="M16" s="1486"/>
      <c r="N16" s="1486"/>
      <c r="O16" s="1314"/>
      <c r="P16" s="1486"/>
      <c r="Q16" s="1486"/>
      <c r="R16" s="1486"/>
      <c r="S16" s="1486"/>
      <c r="T16" s="1486"/>
      <c r="U16" s="1486"/>
      <c r="V16" s="1486"/>
      <c r="W16" s="1486"/>
      <c r="X16" s="1486"/>
      <c r="Y16" s="1486"/>
      <c r="Z16" s="1486"/>
      <c r="AA16" s="1486"/>
      <c r="AB16" s="1486"/>
      <c r="AC16" s="1314"/>
      <c r="AD16" s="1486"/>
      <c r="AE16" s="1486"/>
      <c r="AF16" s="1486"/>
      <c r="AG16" s="1486"/>
      <c r="AH16" s="1486"/>
      <c r="AI16" s="1486"/>
      <c r="AJ16" s="1486"/>
      <c r="AK16" s="1486"/>
      <c r="AL16" s="1486"/>
      <c r="AM16" s="1486"/>
      <c r="AN16" s="1486"/>
      <c r="AO16" s="1486"/>
      <c r="AP16" s="1486"/>
      <c r="AQ16" s="1314"/>
      <c r="AR16" s="1486"/>
      <c r="AS16" s="1486"/>
      <c r="AT16" s="1486"/>
      <c r="AU16" s="1486"/>
      <c r="AV16" s="1486"/>
      <c r="AW16" s="1486"/>
      <c r="AX16" s="1486"/>
      <c r="AY16" s="1486"/>
      <c r="AZ16" s="1486"/>
      <c r="BA16" s="1486"/>
      <c r="BB16" s="1486"/>
      <c r="BC16" s="1486"/>
      <c r="BD16" s="1486"/>
      <c r="BE16" s="1314"/>
      <c r="BF16" s="1486"/>
      <c r="BG16" s="1486"/>
      <c r="BH16" s="1486"/>
      <c r="BI16" s="1486"/>
      <c r="BJ16" s="1486"/>
      <c r="BK16" s="1486"/>
      <c r="BL16" s="1486"/>
      <c r="BM16" s="1486"/>
      <c r="BN16" s="1486"/>
      <c r="BO16" s="1486"/>
      <c r="BP16" s="1486"/>
      <c r="BQ16" s="1486"/>
      <c r="BR16" s="1486"/>
      <c r="BS16" s="1314"/>
      <c r="BT16" s="1486"/>
      <c r="BU16" s="1486"/>
      <c r="BV16" s="1486"/>
      <c r="BW16" s="1486"/>
      <c r="BX16" s="1486"/>
      <c r="BY16" s="1486"/>
      <c r="BZ16" s="1486"/>
      <c r="CA16" s="1486"/>
      <c r="CB16" s="1486"/>
      <c r="CC16" s="1486"/>
      <c r="CD16" s="1486"/>
      <c r="CE16" s="1486"/>
      <c r="CF16" s="1486"/>
      <c r="CG16" s="1314"/>
      <c r="CH16" s="1486"/>
      <c r="CI16" s="1486"/>
      <c r="CJ16" s="1486"/>
      <c r="CK16" s="1486"/>
      <c r="CL16" s="1486"/>
      <c r="CM16" s="1486"/>
      <c r="CN16" s="1486"/>
      <c r="CO16" s="1486"/>
      <c r="CP16" s="1486"/>
      <c r="CQ16" s="1486"/>
      <c r="CR16" s="1486"/>
      <c r="CS16" s="1486"/>
      <c r="CT16" s="1486"/>
    </row>
    <row r="17" spans="1:98" ht="20.100000000000001" customHeight="1" thickBot="1" x14ac:dyDescent="0.3">
      <c r="A17" s="900" t="s">
        <v>31</v>
      </c>
      <c r="B17" s="1485">
        <v>195</v>
      </c>
      <c r="C17" s="1485">
        <v>99</v>
      </c>
      <c r="D17" s="1485">
        <v>16</v>
      </c>
      <c r="E17" s="1485">
        <v>100</v>
      </c>
      <c r="F17" s="1485">
        <v>26</v>
      </c>
      <c r="G17" s="1485">
        <v>13943</v>
      </c>
      <c r="H17" s="1485">
        <v>28</v>
      </c>
      <c r="I17" s="1485">
        <v>18968</v>
      </c>
      <c r="J17" s="1485">
        <v>693</v>
      </c>
      <c r="K17" s="1485">
        <v>12</v>
      </c>
      <c r="L17" s="1485">
        <v>3</v>
      </c>
      <c r="M17" s="1485">
        <v>327</v>
      </c>
      <c r="N17" s="1485">
        <v>572</v>
      </c>
      <c r="O17" s="900" t="s">
        <v>31</v>
      </c>
      <c r="P17" s="1485">
        <v>3736</v>
      </c>
      <c r="Q17" s="1485">
        <v>1105</v>
      </c>
      <c r="R17" s="1485">
        <v>83</v>
      </c>
      <c r="S17" s="1485">
        <v>24</v>
      </c>
      <c r="T17" s="1485">
        <v>34</v>
      </c>
      <c r="U17" s="1485">
        <v>362</v>
      </c>
      <c r="V17" s="1485">
        <v>28197</v>
      </c>
      <c r="W17" s="1485">
        <v>64</v>
      </c>
      <c r="X17" s="1485">
        <v>72</v>
      </c>
      <c r="Y17" s="1485">
        <v>184</v>
      </c>
      <c r="Z17" s="1485">
        <v>155</v>
      </c>
      <c r="AA17" s="1485">
        <v>717</v>
      </c>
      <c r="AB17" s="1485">
        <v>49</v>
      </c>
      <c r="AC17" s="900" t="s">
        <v>31</v>
      </c>
      <c r="AD17" s="1485">
        <v>4200</v>
      </c>
      <c r="AE17" s="1485">
        <v>11839</v>
      </c>
      <c r="AF17" s="1485">
        <v>141</v>
      </c>
      <c r="AG17" s="1485">
        <v>164</v>
      </c>
      <c r="AH17" s="1485">
        <v>25</v>
      </c>
      <c r="AI17" s="1485">
        <v>517</v>
      </c>
      <c r="AJ17" s="1485">
        <v>2720</v>
      </c>
      <c r="AK17" s="1485">
        <v>38</v>
      </c>
      <c r="AL17" s="1485">
        <v>3139</v>
      </c>
      <c r="AM17" s="1485">
        <v>33</v>
      </c>
      <c r="AN17" s="1485">
        <v>7</v>
      </c>
      <c r="AO17" s="1485">
        <v>11621</v>
      </c>
      <c r="AP17" s="1485">
        <v>334</v>
      </c>
      <c r="AQ17" s="900" t="s">
        <v>31</v>
      </c>
      <c r="AR17" s="1485">
        <v>4</v>
      </c>
      <c r="AS17" s="1485">
        <v>179</v>
      </c>
      <c r="AT17" s="1485">
        <v>674</v>
      </c>
      <c r="AU17" s="1485">
        <v>1301</v>
      </c>
      <c r="AV17" s="1485">
        <v>199</v>
      </c>
      <c r="AW17" s="1485">
        <v>110</v>
      </c>
      <c r="AX17" s="1485">
        <v>30</v>
      </c>
      <c r="AY17" s="1485">
        <v>2</v>
      </c>
      <c r="AZ17" s="1485">
        <v>9</v>
      </c>
      <c r="BA17" s="1485">
        <v>182</v>
      </c>
      <c r="BB17" s="1485">
        <v>70</v>
      </c>
      <c r="BC17" s="1485">
        <v>20</v>
      </c>
      <c r="BD17" s="1485">
        <v>762</v>
      </c>
      <c r="BE17" s="900" t="s">
        <v>31</v>
      </c>
      <c r="BF17" s="1485">
        <v>88</v>
      </c>
      <c r="BG17" s="1485">
        <v>48</v>
      </c>
      <c r="BH17" s="1485">
        <v>2142</v>
      </c>
      <c r="BI17" s="1485">
        <v>100</v>
      </c>
      <c r="BJ17" s="1485">
        <v>44</v>
      </c>
      <c r="BK17" s="1485">
        <v>819</v>
      </c>
      <c r="BL17" s="1485">
        <v>77</v>
      </c>
      <c r="BM17" s="1485">
        <v>62</v>
      </c>
      <c r="BN17" s="1485">
        <v>143</v>
      </c>
      <c r="BO17" s="1485">
        <v>2566</v>
      </c>
      <c r="BP17" s="1485">
        <v>12299</v>
      </c>
      <c r="BQ17" s="1485">
        <v>4836</v>
      </c>
      <c r="BR17" s="1485">
        <v>1709</v>
      </c>
      <c r="BS17" s="900" t="s">
        <v>31</v>
      </c>
      <c r="BT17" s="1485">
        <v>1473</v>
      </c>
      <c r="BU17" s="1485">
        <v>5945</v>
      </c>
      <c r="BV17" s="1485">
        <v>12</v>
      </c>
      <c r="BW17" s="1485">
        <v>118</v>
      </c>
      <c r="BX17" s="1485">
        <v>411</v>
      </c>
      <c r="BY17" s="1485">
        <v>11</v>
      </c>
      <c r="BZ17" s="1485">
        <v>60</v>
      </c>
      <c r="CA17" s="1485">
        <v>2807</v>
      </c>
      <c r="CB17" s="1485">
        <v>5981</v>
      </c>
      <c r="CC17" s="1485">
        <v>686</v>
      </c>
      <c r="CD17" s="1485">
        <v>2856</v>
      </c>
      <c r="CE17" s="1485">
        <v>1810</v>
      </c>
      <c r="CF17" s="1485">
        <v>27</v>
      </c>
      <c r="CG17" s="900" t="s">
        <v>31</v>
      </c>
      <c r="CH17" s="1485">
        <v>5040</v>
      </c>
      <c r="CI17" s="1485">
        <v>270</v>
      </c>
      <c r="CJ17" s="1485">
        <v>66150</v>
      </c>
      <c r="CK17" s="1485">
        <v>2516</v>
      </c>
      <c r="CL17" s="1485">
        <v>1302</v>
      </c>
      <c r="CM17" s="1485"/>
      <c r="CN17" s="1485"/>
      <c r="CO17" s="1485"/>
      <c r="CP17" s="1485"/>
      <c r="CQ17" s="1485"/>
      <c r="CR17" s="1485"/>
      <c r="CS17" s="1485"/>
      <c r="CT17" s="1485"/>
    </row>
    <row r="18" spans="1:98" ht="5.0999999999999996" customHeight="1" thickBot="1" x14ac:dyDescent="0.3">
      <c r="A18" s="1314"/>
      <c r="B18" s="1486"/>
      <c r="C18" s="1486"/>
      <c r="D18" s="1486"/>
      <c r="E18" s="1486"/>
      <c r="F18" s="1486"/>
      <c r="G18" s="1486"/>
      <c r="H18" s="1486"/>
      <c r="I18" s="1486"/>
      <c r="J18" s="1486"/>
      <c r="K18" s="1486"/>
      <c r="L18" s="1486"/>
      <c r="M18" s="1486"/>
      <c r="N18" s="1486"/>
      <c r="O18" s="1314"/>
      <c r="P18" s="1486"/>
      <c r="Q18" s="1486"/>
      <c r="R18" s="1486"/>
      <c r="S18" s="1486"/>
      <c r="T18" s="1486"/>
      <c r="U18" s="1486"/>
      <c r="V18" s="1486"/>
      <c r="W18" s="1486"/>
      <c r="X18" s="1486"/>
      <c r="Y18" s="1486"/>
      <c r="Z18" s="1486"/>
      <c r="AA18" s="1486"/>
      <c r="AB18" s="1486"/>
      <c r="AC18" s="1314"/>
      <c r="AD18" s="1486"/>
      <c r="AE18" s="1486"/>
      <c r="AF18" s="1486"/>
      <c r="AG18" s="1486"/>
      <c r="AH18" s="1486"/>
      <c r="AI18" s="1486"/>
      <c r="AJ18" s="1486"/>
      <c r="AK18" s="1486"/>
      <c r="AL18" s="1486"/>
      <c r="AM18" s="1486"/>
      <c r="AN18" s="1486"/>
      <c r="AO18" s="1486"/>
      <c r="AP18" s="1486"/>
      <c r="AQ18" s="1314"/>
      <c r="AR18" s="1486"/>
      <c r="AS18" s="1486"/>
      <c r="AT18" s="1486"/>
      <c r="AU18" s="1486"/>
      <c r="AV18" s="1486"/>
      <c r="AW18" s="1486"/>
      <c r="AX18" s="1486"/>
      <c r="AY18" s="1486"/>
      <c r="AZ18" s="1486"/>
      <c r="BA18" s="1486"/>
      <c r="BB18" s="1486"/>
      <c r="BC18" s="1486"/>
      <c r="BD18" s="1486"/>
      <c r="BE18" s="1314"/>
      <c r="BF18" s="1486"/>
      <c r="BG18" s="1486"/>
      <c r="BH18" s="1486"/>
      <c r="BI18" s="1486"/>
      <c r="BJ18" s="1486"/>
      <c r="BK18" s="1486"/>
      <c r="BL18" s="1486"/>
      <c r="BM18" s="1486"/>
      <c r="BN18" s="1486"/>
      <c r="BO18" s="1486"/>
      <c r="BP18" s="1486"/>
      <c r="BQ18" s="1486"/>
      <c r="BR18" s="1486"/>
      <c r="BS18" s="1314"/>
      <c r="BT18" s="1486"/>
      <c r="BU18" s="1486"/>
      <c r="BV18" s="1486"/>
      <c r="BW18" s="1486"/>
      <c r="BX18" s="1486"/>
      <c r="BY18" s="1486"/>
      <c r="BZ18" s="1486"/>
      <c r="CA18" s="1486"/>
      <c r="CB18" s="1486"/>
      <c r="CC18" s="1486"/>
      <c r="CD18" s="1486"/>
      <c r="CE18" s="1486"/>
      <c r="CF18" s="1486"/>
      <c r="CG18" s="1314"/>
      <c r="CH18" s="1486"/>
      <c r="CI18" s="1486"/>
      <c r="CJ18" s="1486"/>
      <c r="CK18" s="1486"/>
      <c r="CL18" s="1486"/>
      <c r="CM18" s="1486"/>
      <c r="CN18" s="1486"/>
      <c r="CO18" s="1486"/>
      <c r="CP18" s="1486"/>
      <c r="CQ18" s="1486"/>
      <c r="CR18" s="1486"/>
      <c r="CS18" s="1486"/>
      <c r="CT18" s="1486"/>
    </row>
    <row r="19" spans="1:98" ht="20.100000000000001" customHeight="1" thickBot="1" x14ac:dyDescent="0.3">
      <c r="A19" s="900" t="s">
        <v>32</v>
      </c>
      <c r="B19" s="1485">
        <v>195</v>
      </c>
      <c r="C19" s="1485">
        <v>97</v>
      </c>
      <c r="D19" s="1488">
        <v>15</v>
      </c>
      <c r="E19" s="1485">
        <v>101</v>
      </c>
      <c r="F19" s="1485">
        <v>25</v>
      </c>
      <c r="G19" s="1485">
        <v>13927</v>
      </c>
      <c r="H19" s="1485">
        <v>28</v>
      </c>
      <c r="I19" s="1485">
        <v>18999</v>
      </c>
      <c r="J19" s="1485">
        <v>699</v>
      </c>
      <c r="K19" s="1485">
        <v>11</v>
      </c>
      <c r="L19" s="1485">
        <v>3</v>
      </c>
      <c r="M19" s="1485">
        <v>328</v>
      </c>
      <c r="N19" s="1485">
        <v>580</v>
      </c>
      <c r="O19" s="900" t="s">
        <v>32</v>
      </c>
      <c r="P19" s="1485">
        <v>3747</v>
      </c>
      <c r="Q19" s="1485">
        <v>1124</v>
      </c>
      <c r="R19" s="1488">
        <v>83</v>
      </c>
      <c r="S19" s="1485">
        <v>24</v>
      </c>
      <c r="T19" s="1485">
        <v>34</v>
      </c>
      <c r="U19" s="1485">
        <v>361</v>
      </c>
      <c r="V19" s="1485">
        <v>28310</v>
      </c>
      <c r="W19" s="1485">
        <v>64</v>
      </c>
      <c r="X19" s="1485">
        <v>72</v>
      </c>
      <c r="Y19" s="1485">
        <v>187</v>
      </c>
      <c r="Z19" s="1485">
        <v>157</v>
      </c>
      <c r="AA19" s="1485">
        <v>571</v>
      </c>
      <c r="AB19" s="1485">
        <v>50</v>
      </c>
      <c r="AC19" s="900" t="s">
        <v>32</v>
      </c>
      <c r="AD19" s="1485">
        <v>4184</v>
      </c>
      <c r="AE19" s="1485">
        <v>11785</v>
      </c>
      <c r="AF19" s="1488">
        <v>141</v>
      </c>
      <c r="AG19" s="1485">
        <v>163</v>
      </c>
      <c r="AH19" s="1485">
        <v>25</v>
      </c>
      <c r="AI19" s="1485">
        <v>518</v>
      </c>
      <c r="AJ19" s="1485">
        <v>2706</v>
      </c>
      <c r="AK19" s="1485">
        <v>34</v>
      </c>
      <c r="AL19" s="1485">
        <v>3166</v>
      </c>
      <c r="AM19" s="1485">
        <v>33</v>
      </c>
      <c r="AN19" s="1485">
        <v>7</v>
      </c>
      <c r="AO19" s="1485">
        <v>11681</v>
      </c>
      <c r="AP19" s="1485">
        <v>325</v>
      </c>
      <c r="AQ19" s="900" t="s">
        <v>32</v>
      </c>
      <c r="AR19" s="1485">
        <v>4</v>
      </c>
      <c r="AS19" s="1485">
        <v>179</v>
      </c>
      <c r="AT19" s="1488">
        <v>678</v>
      </c>
      <c r="AU19" s="1485">
        <v>1310</v>
      </c>
      <c r="AV19" s="1485">
        <v>201</v>
      </c>
      <c r="AW19" s="1485">
        <v>111</v>
      </c>
      <c r="AX19" s="1485">
        <v>31</v>
      </c>
      <c r="AY19" s="1485">
        <v>2</v>
      </c>
      <c r="AZ19" s="1485">
        <v>9</v>
      </c>
      <c r="BA19" s="1485">
        <v>182</v>
      </c>
      <c r="BB19" s="1485">
        <v>70</v>
      </c>
      <c r="BC19" s="1485">
        <v>20</v>
      </c>
      <c r="BD19" s="1485">
        <v>757</v>
      </c>
      <c r="BE19" s="900" t="s">
        <v>32</v>
      </c>
      <c r="BF19" s="1485">
        <v>84</v>
      </c>
      <c r="BG19" s="1485">
        <v>49</v>
      </c>
      <c r="BH19" s="1488">
        <v>2140</v>
      </c>
      <c r="BI19" s="1485">
        <v>103</v>
      </c>
      <c r="BJ19" s="1485">
        <v>47</v>
      </c>
      <c r="BK19" s="1485">
        <v>826</v>
      </c>
      <c r="BL19" s="1485">
        <v>77</v>
      </c>
      <c r="BM19" s="1485">
        <v>63</v>
      </c>
      <c r="BN19" s="1485">
        <v>143</v>
      </c>
      <c r="BO19" s="1485">
        <v>2559</v>
      </c>
      <c r="BP19" s="1485">
        <v>12327</v>
      </c>
      <c r="BQ19" s="1485">
        <v>4858</v>
      </c>
      <c r="BR19" s="1485">
        <v>1722</v>
      </c>
      <c r="BS19" s="900" t="s">
        <v>32</v>
      </c>
      <c r="BT19" s="1485">
        <v>1474</v>
      </c>
      <c r="BU19" s="1485">
        <v>5971</v>
      </c>
      <c r="BV19" s="1488">
        <v>13</v>
      </c>
      <c r="BW19" s="1485">
        <v>120</v>
      </c>
      <c r="BX19" s="1485">
        <v>408</v>
      </c>
      <c r="BY19" s="1485">
        <v>11</v>
      </c>
      <c r="BZ19" s="1485">
        <v>59</v>
      </c>
      <c r="CA19" s="1485">
        <v>2826</v>
      </c>
      <c r="CB19" s="1485">
        <v>6012</v>
      </c>
      <c r="CC19" s="1485">
        <v>687</v>
      </c>
      <c r="CD19" s="1485">
        <v>3207</v>
      </c>
      <c r="CE19" s="1485">
        <v>1799</v>
      </c>
      <c r="CF19" s="1485">
        <v>27</v>
      </c>
      <c r="CG19" s="900" t="s">
        <v>32</v>
      </c>
      <c r="CH19" s="1485">
        <v>5050</v>
      </c>
      <c r="CI19" s="1485">
        <v>270</v>
      </c>
      <c r="CJ19" s="1488">
        <v>66106</v>
      </c>
      <c r="CK19" s="1485">
        <v>2525</v>
      </c>
      <c r="CL19" s="1485">
        <v>1301</v>
      </c>
      <c r="CM19" s="1485"/>
      <c r="CN19" s="1485"/>
      <c r="CO19" s="1485"/>
      <c r="CP19" s="1485"/>
      <c r="CQ19" s="1485"/>
      <c r="CR19" s="1485"/>
      <c r="CS19" s="1485"/>
      <c r="CT19" s="1485"/>
    </row>
    <row r="20" spans="1:98" ht="5.0999999999999996" customHeight="1" thickBot="1" x14ac:dyDescent="0.3">
      <c r="A20" s="1314"/>
      <c r="B20" s="1486"/>
      <c r="C20" s="1486"/>
      <c r="D20" s="1486"/>
      <c r="E20" s="1486"/>
      <c r="F20" s="1486"/>
      <c r="G20" s="1486"/>
      <c r="H20" s="1486"/>
      <c r="I20" s="1486"/>
      <c r="J20" s="1486"/>
      <c r="K20" s="1486"/>
      <c r="L20" s="1486"/>
      <c r="M20" s="1486"/>
      <c r="N20" s="1486"/>
      <c r="O20" s="1314"/>
      <c r="P20" s="1486"/>
      <c r="Q20" s="1486"/>
      <c r="R20" s="1486"/>
      <c r="S20" s="1486"/>
      <c r="T20" s="1486"/>
      <c r="U20" s="1486"/>
      <c r="V20" s="1486"/>
      <c r="W20" s="1486"/>
      <c r="X20" s="1486"/>
      <c r="Y20" s="1486"/>
      <c r="Z20" s="1486"/>
      <c r="AA20" s="1486"/>
      <c r="AB20" s="1486"/>
      <c r="AC20" s="1314"/>
      <c r="AD20" s="1486"/>
      <c r="AE20" s="1486"/>
      <c r="AF20" s="1486"/>
      <c r="AG20" s="1486"/>
      <c r="AH20" s="1486"/>
      <c r="AI20" s="1486"/>
      <c r="AJ20" s="1486"/>
      <c r="AK20" s="1486"/>
      <c r="AL20" s="1486"/>
      <c r="AM20" s="1486"/>
      <c r="AN20" s="1486"/>
      <c r="AO20" s="1486"/>
      <c r="AP20" s="1486"/>
      <c r="AQ20" s="1314"/>
      <c r="AR20" s="1486"/>
      <c r="AS20" s="1486"/>
      <c r="AT20" s="1486"/>
      <c r="AU20" s="1486"/>
      <c r="AV20" s="1486"/>
      <c r="AW20" s="1486"/>
      <c r="AX20" s="1486"/>
      <c r="AY20" s="1486"/>
      <c r="AZ20" s="1486"/>
      <c r="BA20" s="1486"/>
      <c r="BB20" s="1486"/>
      <c r="BC20" s="1486"/>
      <c r="BD20" s="1486"/>
      <c r="BE20" s="1314"/>
      <c r="BF20" s="1486"/>
      <c r="BG20" s="1486"/>
      <c r="BH20" s="1486"/>
      <c r="BI20" s="1486"/>
      <c r="BJ20" s="1486"/>
      <c r="BK20" s="1486"/>
      <c r="BL20" s="1486"/>
      <c r="BM20" s="1486"/>
      <c r="BN20" s="1486"/>
      <c r="BO20" s="1486"/>
      <c r="BP20" s="1486"/>
      <c r="BQ20" s="1486"/>
      <c r="BR20" s="1486"/>
      <c r="BS20" s="1314"/>
      <c r="BT20" s="1486"/>
      <c r="BU20" s="1486"/>
      <c r="BV20" s="1486"/>
      <c r="BW20" s="1486"/>
      <c r="BX20" s="1486"/>
      <c r="BY20" s="1486"/>
      <c r="BZ20" s="1486"/>
      <c r="CA20" s="1486"/>
      <c r="CB20" s="1486"/>
      <c r="CC20" s="1486"/>
      <c r="CD20" s="1486"/>
      <c r="CE20" s="1486"/>
      <c r="CF20" s="1486"/>
      <c r="CG20" s="1314"/>
      <c r="CH20" s="1486"/>
      <c r="CI20" s="1486"/>
      <c r="CJ20" s="1486"/>
      <c r="CK20" s="1486"/>
      <c r="CL20" s="1486"/>
      <c r="CM20" s="1486"/>
      <c r="CN20" s="1486"/>
      <c r="CO20" s="1486"/>
      <c r="CP20" s="1486"/>
      <c r="CQ20" s="1486"/>
      <c r="CR20" s="1486"/>
      <c r="CS20" s="1486"/>
      <c r="CT20" s="1486"/>
    </row>
    <row r="21" spans="1:98" ht="20.100000000000001" customHeight="1" thickBot="1" x14ac:dyDescent="0.3">
      <c r="A21" s="900" t="s">
        <v>33</v>
      </c>
      <c r="B21" s="1485">
        <v>197</v>
      </c>
      <c r="C21" s="1485">
        <v>95</v>
      </c>
      <c r="D21" s="1485">
        <v>15</v>
      </c>
      <c r="E21" s="1485">
        <v>101</v>
      </c>
      <c r="F21" s="1485">
        <v>26</v>
      </c>
      <c r="G21" s="1485">
        <v>13858</v>
      </c>
      <c r="H21" s="1485">
        <v>30</v>
      </c>
      <c r="I21" s="1485">
        <v>19057</v>
      </c>
      <c r="J21" s="1485">
        <v>689</v>
      </c>
      <c r="K21" s="1485">
        <v>13</v>
      </c>
      <c r="L21" s="1485">
        <v>3</v>
      </c>
      <c r="M21" s="1485">
        <v>324</v>
      </c>
      <c r="N21" s="1485">
        <v>578</v>
      </c>
      <c r="O21" s="900" t="s">
        <v>33</v>
      </c>
      <c r="P21" s="1485">
        <v>3756</v>
      </c>
      <c r="Q21" s="1485">
        <v>1142</v>
      </c>
      <c r="R21" s="1485">
        <v>82</v>
      </c>
      <c r="S21" s="1485">
        <v>24</v>
      </c>
      <c r="T21" s="1485">
        <v>34</v>
      </c>
      <c r="U21" s="1485">
        <v>358</v>
      </c>
      <c r="V21" s="1485">
        <v>28351</v>
      </c>
      <c r="W21" s="1485">
        <v>65</v>
      </c>
      <c r="X21" s="1485">
        <v>72</v>
      </c>
      <c r="Y21" s="1485">
        <v>191</v>
      </c>
      <c r="Z21" s="1485">
        <v>157</v>
      </c>
      <c r="AA21" s="1485">
        <v>616</v>
      </c>
      <c r="AB21" s="1485">
        <v>47</v>
      </c>
      <c r="AC21" s="900" t="s">
        <v>33</v>
      </c>
      <c r="AD21" s="1485">
        <v>4175</v>
      </c>
      <c r="AE21" s="1485">
        <v>11759</v>
      </c>
      <c r="AF21" s="1485">
        <v>139</v>
      </c>
      <c r="AG21" s="1485">
        <v>161</v>
      </c>
      <c r="AH21" s="1485">
        <v>23</v>
      </c>
      <c r="AI21" s="1485">
        <v>515</v>
      </c>
      <c r="AJ21" s="1485">
        <v>2699</v>
      </c>
      <c r="AK21" s="1485">
        <v>34</v>
      </c>
      <c r="AL21" s="1485">
        <v>3186</v>
      </c>
      <c r="AM21" s="1485">
        <v>33</v>
      </c>
      <c r="AN21" s="1485">
        <v>7</v>
      </c>
      <c r="AO21" s="1485">
        <v>11723</v>
      </c>
      <c r="AP21" s="1485">
        <v>324</v>
      </c>
      <c r="AQ21" s="900" t="s">
        <v>33</v>
      </c>
      <c r="AR21" s="1485">
        <v>4</v>
      </c>
      <c r="AS21" s="1485">
        <v>190</v>
      </c>
      <c r="AT21" s="1485">
        <v>687</v>
      </c>
      <c r="AU21" s="1485">
        <v>1318</v>
      </c>
      <c r="AV21" s="1485">
        <v>201</v>
      </c>
      <c r="AW21" s="1485">
        <v>113</v>
      </c>
      <c r="AX21" s="1485">
        <v>33</v>
      </c>
      <c r="AY21" s="1485">
        <v>2</v>
      </c>
      <c r="AZ21" s="1485">
        <v>10</v>
      </c>
      <c r="BA21" s="1485">
        <v>184</v>
      </c>
      <c r="BB21" s="1485">
        <v>69</v>
      </c>
      <c r="BC21" s="1485">
        <v>19</v>
      </c>
      <c r="BD21" s="1485">
        <v>754</v>
      </c>
      <c r="BE21" s="900" t="s">
        <v>33</v>
      </c>
      <c r="BF21" s="1485">
        <v>86</v>
      </c>
      <c r="BG21" s="1485">
        <v>47</v>
      </c>
      <c r="BH21" s="1485">
        <v>2148</v>
      </c>
      <c r="BI21" s="1485">
        <v>106</v>
      </c>
      <c r="BJ21" s="1485">
        <v>47</v>
      </c>
      <c r="BK21" s="1485">
        <v>813</v>
      </c>
      <c r="BL21" s="1485">
        <v>78</v>
      </c>
      <c r="BM21" s="1485">
        <v>62</v>
      </c>
      <c r="BN21" s="1485">
        <v>139</v>
      </c>
      <c r="BO21" s="1485">
        <v>2565</v>
      </c>
      <c r="BP21" s="1485">
        <v>12357</v>
      </c>
      <c r="BQ21" s="1485">
        <v>4882</v>
      </c>
      <c r="BR21" s="1485">
        <v>1712</v>
      </c>
      <c r="BS21" s="900" t="s">
        <v>33</v>
      </c>
      <c r="BT21" s="1485">
        <v>1469</v>
      </c>
      <c r="BU21" s="1485">
        <v>6093</v>
      </c>
      <c r="BV21" s="1485">
        <v>13</v>
      </c>
      <c r="BW21" s="1485">
        <v>122</v>
      </c>
      <c r="BX21" s="1485">
        <v>408</v>
      </c>
      <c r="BY21" s="1485">
        <v>11</v>
      </c>
      <c r="BZ21" s="1485">
        <v>57</v>
      </c>
      <c r="CA21" s="1485">
        <v>2843</v>
      </c>
      <c r="CB21" s="1485">
        <v>5999</v>
      </c>
      <c r="CC21" s="1485">
        <v>689</v>
      </c>
      <c r="CD21" s="1485">
        <v>3556</v>
      </c>
      <c r="CE21" s="1485">
        <v>1808</v>
      </c>
      <c r="CF21" s="1485">
        <v>28</v>
      </c>
      <c r="CG21" s="900" t="s">
        <v>33</v>
      </c>
      <c r="CH21" s="1485">
        <v>5068</v>
      </c>
      <c r="CI21" s="1485">
        <v>272</v>
      </c>
      <c r="CJ21" s="1485">
        <v>65965</v>
      </c>
      <c r="CK21" s="1485">
        <v>2546</v>
      </c>
      <c r="CL21" s="1485">
        <v>1304</v>
      </c>
      <c r="CM21" s="1485"/>
      <c r="CN21" s="1485"/>
      <c r="CO21" s="1485"/>
      <c r="CP21" s="1485"/>
      <c r="CQ21" s="1485"/>
      <c r="CR21" s="1485"/>
      <c r="CS21" s="1485"/>
      <c r="CT21" s="1485"/>
    </row>
    <row r="22" spans="1:98" ht="5.0999999999999996" customHeight="1" thickBot="1" x14ac:dyDescent="0.3">
      <c r="A22" s="1314"/>
      <c r="B22" s="1486"/>
      <c r="C22" s="1486"/>
      <c r="D22" s="1486"/>
      <c r="E22" s="1486"/>
      <c r="F22" s="1486"/>
      <c r="G22" s="1486"/>
      <c r="H22" s="1486"/>
      <c r="I22" s="1486"/>
      <c r="J22" s="1486"/>
      <c r="K22" s="1486"/>
      <c r="L22" s="1486"/>
      <c r="M22" s="1486"/>
      <c r="N22" s="1486"/>
      <c r="O22" s="1314"/>
      <c r="P22" s="1486"/>
      <c r="Q22" s="1486"/>
      <c r="R22" s="1486"/>
      <c r="S22" s="1486"/>
      <c r="T22" s="1486"/>
      <c r="U22" s="1486"/>
      <c r="V22" s="1486"/>
      <c r="W22" s="1486"/>
      <c r="X22" s="1486"/>
      <c r="Y22" s="1486"/>
      <c r="Z22" s="1486"/>
      <c r="AA22" s="1486"/>
      <c r="AB22" s="1486"/>
      <c r="AC22" s="1314"/>
      <c r="AD22" s="1486"/>
      <c r="AE22" s="1486"/>
      <c r="AF22" s="1486"/>
      <c r="AG22" s="1486"/>
      <c r="AH22" s="1486"/>
      <c r="AI22" s="1486"/>
      <c r="AJ22" s="1486"/>
      <c r="AK22" s="1486"/>
      <c r="AL22" s="1486"/>
      <c r="AM22" s="1486"/>
      <c r="AN22" s="1486"/>
      <c r="AO22" s="1486"/>
      <c r="AP22" s="1486"/>
      <c r="AQ22" s="1314"/>
      <c r="AR22" s="1486"/>
      <c r="AS22" s="1486"/>
      <c r="AT22" s="1486"/>
      <c r="AU22" s="1486"/>
      <c r="AV22" s="1486"/>
      <c r="AW22" s="1486"/>
      <c r="AX22" s="1486"/>
      <c r="AY22" s="1486"/>
      <c r="AZ22" s="1486"/>
      <c r="BA22" s="1486"/>
      <c r="BB22" s="1486"/>
      <c r="BC22" s="1486"/>
      <c r="BD22" s="1486"/>
      <c r="BE22" s="1314"/>
      <c r="BF22" s="1486"/>
      <c r="BG22" s="1486"/>
      <c r="BH22" s="1486"/>
      <c r="BI22" s="1486"/>
      <c r="BJ22" s="1486"/>
      <c r="BK22" s="1486"/>
      <c r="BL22" s="1486"/>
      <c r="BM22" s="1486"/>
      <c r="BN22" s="1486"/>
      <c r="BO22" s="1486"/>
      <c r="BP22" s="1486"/>
      <c r="BQ22" s="1486"/>
      <c r="BR22" s="1486"/>
      <c r="BS22" s="1314"/>
      <c r="BT22" s="1486"/>
      <c r="BU22" s="1486"/>
      <c r="BV22" s="1486"/>
      <c r="BW22" s="1486"/>
      <c r="BX22" s="1486"/>
      <c r="BY22" s="1486"/>
      <c r="BZ22" s="1486"/>
      <c r="CA22" s="1486"/>
      <c r="CB22" s="1486"/>
      <c r="CC22" s="1486"/>
      <c r="CD22" s="1486"/>
      <c r="CE22" s="1486"/>
      <c r="CF22" s="1486"/>
      <c r="CG22" s="1314"/>
      <c r="CH22" s="1486"/>
      <c r="CI22" s="1486"/>
      <c r="CJ22" s="1486"/>
      <c r="CK22" s="1486"/>
      <c r="CL22" s="1486"/>
      <c r="CM22" s="1486"/>
      <c r="CN22" s="1486"/>
      <c r="CO22" s="1486"/>
      <c r="CP22" s="1486"/>
      <c r="CQ22" s="1486"/>
      <c r="CR22" s="1486"/>
      <c r="CS22" s="1486"/>
      <c r="CT22" s="1486"/>
    </row>
    <row r="23" spans="1:98" ht="20.100000000000001" customHeight="1" thickBot="1" x14ac:dyDescent="0.3">
      <c r="A23" s="1489" t="s">
        <v>34</v>
      </c>
      <c r="B23" s="1485">
        <v>197</v>
      </c>
      <c r="C23" s="1485">
        <v>96</v>
      </c>
      <c r="D23" s="1485">
        <v>15</v>
      </c>
      <c r="E23" s="1485">
        <v>104</v>
      </c>
      <c r="F23" s="1485">
        <v>25</v>
      </c>
      <c r="G23" s="1485">
        <v>13850</v>
      </c>
      <c r="H23" s="1485">
        <v>31</v>
      </c>
      <c r="I23" s="1485">
        <v>19087</v>
      </c>
      <c r="J23" s="1485">
        <v>681</v>
      </c>
      <c r="K23" s="1485">
        <v>13</v>
      </c>
      <c r="L23" s="1485">
        <v>2</v>
      </c>
      <c r="M23" s="1485">
        <v>328</v>
      </c>
      <c r="N23" s="1485">
        <v>568</v>
      </c>
      <c r="O23" s="1489" t="s">
        <v>34</v>
      </c>
      <c r="P23" s="1485">
        <v>3758</v>
      </c>
      <c r="Q23" s="1485">
        <v>1146</v>
      </c>
      <c r="R23" s="1485">
        <v>81</v>
      </c>
      <c r="S23" s="1485">
        <v>22</v>
      </c>
      <c r="T23" s="1485">
        <v>35</v>
      </c>
      <c r="U23" s="1485">
        <v>355</v>
      </c>
      <c r="V23" s="1485">
        <v>28419</v>
      </c>
      <c r="W23" s="1485">
        <v>66</v>
      </c>
      <c r="X23" s="1485">
        <v>72</v>
      </c>
      <c r="Y23" s="1485">
        <v>196</v>
      </c>
      <c r="Z23" s="1485">
        <v>157</v>
      </c>
      <c r="AA23" s="1485">
        <v>629</v>
      </c>
      <c r="AB23" s="1485">
        <v>47</v>
      </c>
      <c r="AC23" s="1489" t="s">
        <v>34</v>
      </c>
      <c r="AD23" s="1485">
        <v>4145</v>
      </c>
      <c r="AE23" s="1485">
        <v>11722</v>
      </c>
      <c r="AF23" s="1485">
        <v>140</v>
      </c>
      <c r="AG23" s="1485">
        <v>158</v>
      </c>
      <c r="AH23" s="1485">
        <v>23</v>
      </c>
      <c r="AI23" s="1485">
        <v>510</v>
      </c>
      <c r="AJ23" s="1485">
        <v>2685</v>
      </c>
      <c r="AK23" s="1485">
        <v>34</v>
      </c>
      <c r="AL23" s="1485">
        <v>3194</v>
      </c>
      <c r="AM23" s="1485">
        <v>33</v>
      </c>
      <c r="AN23" s="1485">
        <v>7</v>
      </c>
      <c r="AO23" s="1485">
        <v>11778</v>
      </c>
      <c r="AP23" s="1485">
        <v>324</v>
      </c>
      <c r="AQ23" s="1489" t="s">
        <v>34</v>
      </c>
      <c r="AR23" s="1485">
        <v>4</v>
      </c>
      <c r="AS23" s="1485">
        <v>184</v>
      </c>
      <c r="AT23" s="1485">
        <v>696</v>
      </c>
      <c r="AU23" s="1485">
        <v>1319</v>
      </c>
      <c r="AV23" s="1485">
        <v>199</v>
      </c>
      <c r="AW23" s="1485">
        <v>115</v>
      </c>
      <c r="AX23" s="1485">
        <v>33</v>
      </c>
      <c r="AY23" s="1485">
        <v>2</v>
      </c>
      <c r="AZ23" s="1485">
        <v>10</v>
      </c>
      <c r="BA23" s="1485">
        <v>186</v>
      </c>
      <c r="BB23" s="1485">
        <v>71</v>
      </c>
      <c r="BC23" s="1485">
        <v>19</v>
      </c>
      <c r="BD23" s="1485">
        <v>745</v>
      </c>
      <c r="BE23" s="1489" t="s">
        <v>34</v>
      </c>
      <c r="BF23" s="1485">
        <v>84</v>
      </c>
      <c r="BG23" s="1485">
        <v>47</v>
      </c>
      <c r="BH23" s="1485">
        <v>2139</v>
      </c>
      <c r="BI23" s="1485">
        <v>106</v>
      </c>
      <c r="BJ23" s="1485">
        <v>46</v>
      </c>
      <c r="BK23" s="1485">
        <v>813</v>
      </c>
      <c r="BL23" s="1485">
        <v>78</v>
      </c>
      <c r="BM23" s="1485">
        <v>60</v>
      </c>
      <c r="BN23" s="1485">
        <v>135</v>
      </c>
      <c r="BO23" s="1485">
        <v>2568</v>
      </c>
      <c r="BP23" s="1485">
        <v>12317</v>
      </c>
      <c r="BQ23" s="1485">
        <v>4917</v>
      </c>
      <c r="BR23" s="1485">
        <v>1717</v>
      </c>
      <c r="BS23" s="1489" t="s">
        <v>34</v>
      </c>
      <c r="BT23" s="1485">
        <v>1462</v>
      </c>
      <c r="BU23" s="1485">
        <v>6213</v>
      </c>
      <c r="BV23" s="1485">
        <v>12</v>
      </c>
      <c r="BW23" s="1485">
        <v>120</v>
      </c>
      <c r="BX23" s="1485">
        <v>406</v>
      </c>
      <c r="BY23" s="1485">
        <v>10</v>
      </c>
      <c r="BZ23" s="1485">
        <v>57</v>
      </c>
      <c r="CA23" s="1485">
        <v>2843</v>
      </c>
      <c r="CB23" s="1485">
        <v>6061</v>
      </c>
      <c r="CC23" s="1485">
        <v>698</v>
      </c>
      <c r="CD23" s="1485">
        <v>4356</v>
      </c>
      <c r="CE23" s="1485">
        <v>1803</v>
      </c>
      <c r="CF23" s="1485">
        <v>31</v>
      </c>
      <c r="CG23" s="1489" t="s">
        <v>34</v>
      </c>
      <c r="CH23" s="1485">
        <v>5089</v>
      </c>
      <c r="CI23" s="1485">
        <v>267</v>
      </c>
      <c r="CJ23" s="1485">
        <v>65907</v>
      </c>
      <c r="CK23" s="1485">
        <v>2574</v>
      </c>
      <c r="CL23" s="1485">
        <v>1300</v>
      </c>
      <c r="CM23" s="1485"/>
      <c r="CN23" s="1485"/>
      <c r="CO23" s="1485"/>
      <c r="CP23" s="1485"/>
      <c r="CQ23" s="1485"/>
      <c r="CR23" s="1485"/>
      <c r="CS23" s="1485"/>
      <c r="CT23" s="1485"/>
    </row>
    <row r="24" spans="1:98" ht="5.0999999999999996" customHeight="1" thickBot="1" x14ac:dyDescent="0.3">
      <c r="A24" s="1314"/>
      <c r="B24" s="1486"/>
      <c r="C24" s="1486"/>
      <c r="D24" s="1486"/>
      <c r="E24" s="1486"/>
      <c r="F24" s="1486"/>
      <c r="G24" s="1486"/>
      <c r="H24" s="1486"/>
      <c r="I24" s="1486"/>
      <c r="J24" s="1486"/>
      <c r="K24" s="1486"/>
      <c r="L24" s="1486"/>
      <c r="M24" s="1486"/>
      <c r="N24" s="1486"/>
      <c r="O24" s="1314"/>
      <c r="P24" s="1486"/>
      <c r="Q24" s="1486"/>
      <c r="R24" s="1486"/>
      <c r="S24" s="1486"/>
      <c r="T24" s="1486"/>
      <c r="U24" s="1486"/>
      <c r="V24" s="1486"/>
      <c r="W24" s="1486"/>
      <c r="X24" s="1486"/>
      <c r="Y24" s="1486"/>
      <c r="Z24" s="1486"/>
      <c r="AA24" s="1486"/>
      <c r="AB24" s="1486"/>
      <c r="AC24" s="1314"/>
      <c r="AD24" s="1486"/>
      <c r="AE24" s="1486"/>
      <c r="AF24" s="1486"/>
      <c r="AG24" s="1486"/>
      <c r="AH24" s="1486"/>
      <c r="AI24" s="1486"/>
      <c r="AJ24" s="1486"/>
      <c r="AK24" s="1486"/>
      <c r="AL24" s="1486"/>
      <c r="AM24" s="1486"/>
      <c r="AN24" s="1486"/>
      <c r="AO24" s="1486"/>
      <c r="AP24" s="1486"/>
      <c r="AQ24" s="1314"/>
      <c r="AR24" s="1486"/>
      <c r="AS24" s="1486"/>
      <c r="AT24" s="1486"/>
      <c r="AU24" s="1486"/>
      <c r="AV24" s="1486"/>
      <c r="AW24" s="1486"/>
      <c r="AX24" s="1486"/>
      <c r="AY24" s="1486"/>
      <c r="AZ24" s="1486"/>
      <c r="BA24" s="1486"/>
      <c r="BB24" s="1486"/>
      <c r="BC24" s="1486"/>
      <c r="BD24" s="1486"/>
      <c r="BE24" s="1314"/>
      <c r="BF24" s="1486"/>
      <c r="BG24" s="1486"/>
      <c r="BH24" s="1486"/>
      <c r="BI24" s="1486"/>
      <c r="BJ24" s="1486"/>
      <c r="BK24" s="1486"/>
      <c r="BL24" s="1486"/>
      <c r="BM24" s="1486"/>
      <c r="BN24" s="1486"/>
      <c r="BO24" s="1486"/>
      <c r="BP24" s="1486"/>
      <c r="BQ24" s="1486"/>
      <c r="BR24" s="1486"/>
      <c r="BS24" s="1314"/>
      <c r="BT24" s="1486"/>
      <c r="BU24" s="1486"/>
      <c r="BV24" s="1486"/>
      <c r="BW24" s="1486"/>
      <c r="BX24" s="1486"/>
      <c r="BY24" s="1486"/>
      <c r="BZ24" s="1486"/>
      <c r="CA24" s="1486"/>
      <c r="CB24" s="1486"/>
      <c r="CC24" s="1486"/>
      <c r="CD24" s="1486"/>
      <c r="CE24" s="1486"/>
      <c r="CF24" s="1486"/>
      <c r="CG24" s="1314"/>
      <c r="CH24" s="1486"/>
      <c r="CI24" s="1486"/>
      <c r="CJ24" s="1486"/>
      <c r="CK24" s="1486"/>
      <c r="CL24" s="1486"/>
      <c r="CM24" s="1486"/>
      <c r="CN24" s="1486"/>
      <c r="CO24" s="1486"/>
      <c r="CP24" s="1486"/>
      <c r="CQ24" s="1486"/>
      <c r="CR24" s="1486"/>
      <c r="CS24" s="1486"/>
      <c r="CT24" s="1486"/>
    </row>
    <row r="25" spans="1:98" ht="20.100000000000001" customHeight="1" thickBot="1" x14ac:dyDescent="0.3">
      <c r="A25" s="900" t="s">
        <v>35</v>
      </c>
      <c r="B25" s="1485">
        <v>194</v>
      </c>
      <c r="C25" s="1485">
        <v>95</v>
      </c>
      <c r="D25" s="1485">
        <v>15</v>
      </c>
      <c r="E25" s="1485">
        <v>104</v>
      </c>
      <c r="F25" s="1485">
        <v>25</v>
      </c>
      <c r="G25" s="1485">
        <v>13835</v>
      </c>
      <c r="H25" s="1485">
        <v>31</v>
      </c>
      <c r="I25" s="1485">
        <v>19007</v>
      </c>
      <c r="J25" s="1485">
        <v>681</v>
      </c>
      <c r="K25" s="1485">
        <v>13</v>
      </c>
      <c r="L25" s="1485">
        <v>2</v>
      </c>
      <c r="M25" s="1485">
        <v>329</v>
      </c>
      <c r="N25" s="1485">
        <v>567</v>
      </c>
      <c r="O25" s="900" t="s">
        <v>35</v>
      </c>
      <c r="P25" s="1485">
        <v>3743</v>
      </c>
      <c r="Q25" s="1485">
        <v>1151</v>
      </c>
      <c r="R25" s="1485">
        <v>80</v>
      </c>
      <c r="S25" s="1485">
        <v>22</v>
      </c>
      <c r="T25" s="1485">
        <v>33</v>
      </c>
      <c r="U25" s="1485">
        <v>354</v>
      </c>
      <c r="V25" s="1485">
        <v>28526</v>
      </c>
      <c r="W25" s="1485">
        <v>67</v>
      </c>
      <c r="X25" s="1485">
        <v>72</v>
      </c>
      <c r="Y25" s="1485">
        <v>197</v>
      </c>
      <c r="Z25" s="1485">
        <v>157</v>
      </c>
      <c r="AA25" s="1485">
        <v>654</v>
      </c>
      <c r="AB25" s="1485">
        <v>46</v>
      </c>
      <c r="AC25" s="900" t="s">
        <v>35</v>
      </c>
      <c r="AD25" s="1485">
        <v>4128</v>
      </c>
      <c r="AE25" s="1485">
        <v>11705</v>
      </c>
      <c r="AF25" s="1485">
        <v>139</v>
      </c>
      <c r="AG25" s="1485">
        <v>161</v>
      </c>
      <c r="AH25" s="1485">
        <v>23</v>
      </c>
      <c r="AI25" s="1485">
        <v>510</v>
      </c>
      <c r="AJ25" s="1485">
        <v>2672</v>
      </c>
      <c r="AK25" s="1485">
        <v>34</v>
      </c>
      <c r="AL25" s="1485">
        <v>3198</v>
      </c>
      <c r="AM25" s="1485">
        <v>33</v>
      </c>
      <c r="AN25" s="1485">
        <v>7</v>
      </c>
      <c r="AO25" s="1485">
        <v>11921</v>
      </c>
      <c r="AP25" s="1485">
        <v>323</v>
      </c>
      <c r="AQ25" s="900" t="s">
        <v>35</v>
      </c>
      <c r="AR25" s="1485">
        <v>4</v>
      </c>
      <c r="AS25" s="1485">
        <v>196</v>
      </c>
      <c r="AT25" s="1485">
        <v>691</v>
      </c>
      <c r="AU25" s="1485">
        <v>1329</v>
      </c>
      <c r="AV25" s="1485">
        <v>199</v>
      </c>
      <c r="AW25" s="1485">
        <v>115</v>
      </c>
      <c r="AX25" s="1485">
        <v>33</v>
      </c>
      <c r="AY25" s="1485">
        <v>2</v>
      </c>
      <c r="AZ25" s="1485">
        <v>10</v>
      </c>
      <c r="BA25" s="1485">
        <v>184</v>
      </c>
      <c r="BB25" s="1485">
        <v>70</v>
      </c>
      <c r="BC25" s="1485">
        <v>19</v>
      </c>
      <c r="BD25" s="1485">
        <v>742</v>
      </c>
      <c r="BE25" s="900" t="s">
        <v>35</v>
      </c>
      <c r="BF25" s="1485">
        <v>93</v>
      </c>
      <c r="BG25" s="1485">
        <v>46</v>
      </c>
      <c r="BH25" s="1485">
        <v>2145</v>
      </c>
      <c r="BI25" s="1485">
        <v>105</v>
      </c>
      <c r="BJ25" s="1485">
        <v>46</v>
      </c>
      <c r="BK25" s="1485">
        <v>827</v>
      </c>
      <c r="BL25" s="1485">
        <v>76</v>
      </c>
      <c r="BM25" s="1485">
        <v>61</v>
      </c>
      <c r="BN25" s="1485">
        <v>135</v>
      </c>
      <c r="BO25" s="1485">
        <v>2570</v>
      </c>
      <c r="BP25" s="1485">
        <v>12270</v>
      </c>
      <c r="BQ25" s="1485">
        <v>4879</v>
      </c>
      <c r="BR25" s="1485">
        <v>1716</v>
      </c>
      <c r="BS25" s="900" t="s">
        <v>35</v>
      </c>
      <c r="BT25" s="1485">
        <v>1466</v>
      </c>
      <c r="BU25" s="1485">
        <v>6658</v>
      </c>
      <c r="BV25" s="1485">
        <v>12</v>
      </c>
      <c r="BW25" s="1485">
        <v>119</v>
      </c>
      <c r="BX25" s="1485">
        <v>404</v>
      </c>
      <c r="BY25" s="1485">
        <v>10</v>
      </c>
      <c r="BZ25" s="1485">
        <v>58</v>
      </c>
      <c r="CA25" s="1485">
        <v>2863</v>
      </c>
      <c r="CB25" s="1485">
        <v>6057</v>
      </c>
      <c r="CC25" s="1485">
        <v>691</v>
      </c>
      <c r="CD25" s="1485">
        <v>5231</v>
      </c>
      <c r="CE25" s="1485">
        <v>1806</v>
      </c>
      <c r="CF25" s="1485">
        <v>29</v>
      </c>
      <c r="CG25" s="900" t="s">
        <v>35</v>
      </c>
      <c r="CH25" s="1485">
        <v>5091</v>
      </c>
      <c r="CI25" s="1485">
        <v>270</v>
      </c>
      <c r="CJ25" s="1485">
        <v>65795</v>
      </c>
      <c r="CK25" s="1485">
        <v>2599</v>
      </c>
      <c r="CL25" s="1485">
        <v>1301</v>
      </c>
      <c r="CM25" s="1485"/>
      <c r="CN25" s="1485"/>
      <c r="CO25" s="1485"/>
      <c r="CP25" s="1485"/>
      <c r="CQ25" s="1485"/>
      <c r="CR25" s="1485"/>
      <c r="CS25" s="1485"/>
      <c r="CT25" s="1485"/>
    </row>
    <row r="26" spans="1:98" ht="5.0999999999999996" customHeight="1" thickBot="1" x14ac:dyDescent="0.3">
      <c r="A26" s="1314"/>
      <c r="B26" s="1486"/>
      <c r="C26" s="1486"/>
      <c r="D26" s="1486"/>
      <c r="E26" s="1486"/>
      <c r="F26" s="1486"/>
      <c r="G26" s="1486"/>
      <c r="H26" s="1486"/>
      <c r="I26" s="1486"/>
      <c r="J26" s="1486"/>
      <c r="K26" s="1486"/>
      <c r="L26" s="1486"/>
      <c r="M26" s="1486"/>
      <c r="N26" s="1486"/>
      <c r="O26" s="1314"/>
      <c r="P26" s="1486"/>
      <c r="Q26" s="1486"/>
      <c r="R26" s="1486"/>
      <c r="S26" s="1486"/>
      <c r="T26" s="1486"/>
      <c r="U26" s="1486"/>
      <c r="V26" s="1486"/>
      <c r="W26" s="1486"/>
      <c r="X26" s="1486"/>
      <c r="Y26" s="1486"/>
      <c r="Z26" s="1486"/>
      <c r="AA26" s="1486"/>
      <c r="AB26" s="1486"/>
      <c r="AC26" s="1314"/>
      <c r="AD26" s="1486"/>
      <c r="AE26" s="1486"/>
      <c r="AF26" s="1486"/>
      <c r="AG26" s="1486"/>
      <c r="AH26" s="1486"/>
      <c r="AI26" s="1486"/>
      <c r="AJ26" s="1486"/>
      <c r="AK26" s="1486"/>
      <c r="AL26" s="1486"/>
      <c r="AM26" s="1486"/>
      <c r="AN26" s="1486"/>
      <c r="AO26" s="1486"/>
      <c r="AP26" s="1486"/>
      <c r="AQ26" s="1314"/>
      <c r="AR26" s="1486"/>
      <c r="AS26" s="1486"/>
      <c r="AT26" s="1486"/>
      <c r="AU26" s="1486"/>
      <c r="AV26" s="1486"/>
      <c r="AW26" s="1486"/>
      <c r="AX26" s="1486"/>
      <c r="AY26" s="1486"/>
      <c r="AZ26" s="1486"/>
      <c r="BA26" s="1486"/>
      <c r="BB26" s="1486"/>
      <c r="BC26" s="1486"/>
      <c r="BD26" s="1486"/>
      <c r="BE26" s="1314"/>
      <c r="BF26" s="1486"/>
      <c r="BG26" s="1486"/>
      <c r="BH26" s="1486"/>
      <c r="BI26" s="1486"/>
      <c r="BJ26" s="1486"/>
      <c r="BK26" s="1486"/>
      <c r="BL26" s="1486"/>
      <c r="BM26" s="1486"/>
      <c r="BN26" s="1486"/>
      <c r="BO26" s="1486"/>
      <c r="BP26" s="1486"/>
      <c r="BQ26" s="1486"/>
      <c r="BR26" s="1486"/>
      <c r="BS26" s="1314"/>
      <c r="BT26" s="1486"/>
      <c r="BU26" s="1486"/>
      <c r="BV26" s="1486"/>
      <c r="BW26" s="1486"/>
      <c r="BX26" s="1486"/>
      <c r="BY26" s="1486"/>
      <c r="BZ26" s="1486"/>
      <c r="CA26" s="1486"/>
      <c r="CB26" s="1486"/>
      <c r="CC26" s="1486"/>
      <c r="CD26" s="1486"/>
      <c r="CE26" s="1486"/>
      <c r="CF26" s="1486"/>
      <c r="CG26" s="1314"/>
      <c r="CH26" s="1486"/>
      <c r="CI26" s="1486"/>
      <c r="CJ26" s="1486"/>
      <c r="CK26" s="1486"/>
      <c r="CL26" s="1486"/>
      <c r="CM26" s="1486"/>
      <c r="CN26" s="1486"/>
      <c r="CO26" s="1486"/>
      <c r="CP26" s="1486"/>
      <c r="CQ26" s="1486"/>
      <c r="CR26" s="1486"/>
      <c r="CS26" s="1486"/>
      <c r="CT26" s="1486"/>
    </row>
    <row r="27" spans="1:98" ht="20.100000000000001" customHeight="1" thickBot="1" x14ac:dyDescent="0.3">
      <c r="A27" s="900" t="s">
        <v>36</v>
      </c>
      <c r="B27" s="1485">
        <v>194</v>
      </c>
      <c r="C27" s="1485">
        <v>93</v>
      </c>
      <c r="D27" s="1485">
        <v>15</v>
      </c>
      <c r="E27" s="1485">
        <v>104</v>
      </c>
      <c r="F27" s="1485">
        <v>24</v>
      </c>
      <c r="G27" s="1485">
        <v>13942</v>
      </c>
      <c r="H27" s="1485">
        <v>28</v>
      </c>
      <c r="I27" s="1485">
        <v>19051</v>
      </c>
      <c r="J27" s="1485">
        <v>680</v>
      </c>
      <c r="K27" s="1485">
        <v>13</v>
      </c>
      <c r="L27" s="1485">
        <v>2</v>
      </c>
      <c r="M27" s="1485">
        <v>326</v>
      </c>
      <c r="N27" s="1485">
        <v>561</v>
      </c>
      <c r="O27" s="900" t="s">
        <v>36</v>
      </c>
      <c r="P27" s="1485">
        <v>3763</v>
      </c>
      <c r="Q27" s="1485">
        <v>1159</v>
      </c>
      <c r="R27" s="1485">
        <v>81</v>
      </c>
      <c r="S27" s="1485">
        <v>21</v>
      </c>
      <c r="T27" s="1485">
        <v>32</v>
      </c>
      <c r="U27" s="1485">
        <v>349</v>
      </c>
      <c r="V27" s="1485">
        <v>28803</v>
      </c>
      <c r="W27" s="1485">
        <v>67</v>
      </c>
      <c r="X27" s="1485">
        <v>73</v>
      </c>
      <c r="Y27" s="1485">
        <v>194</v>
      </c>
      <c r="Z27" s="1485">
        <v>156</v>
      </c>
      <c r="AA27" s="1485">
        <v>709</v>
      </c>
      <c r="AB27" s="1485">
        <v>46</v>
      </c>
      <c r="AC27" s="900" t="s">
        <v>36</v>
      </c>
      <c r="AD27" s="1485">
        <v>4101</v>
      </c>
      <c r="AE27" s="1485">
        <v>11745</v>
      </c>
      <c r="AF27" s="1485">
        <v>139</v>
      </c>
      <c r="AG27" s="1485">
        <v>165</v>
      </c>
      <c r="AH27" s="1485">
        <v>23</v>
      </c>
      <c r="AI27" s="1485">
        <v>508</v>
      </c>
      <c r="AJ27" s="1485">
        <v>2678</v>
      </c>
      <c r="AK27" s="1485">
        <v>33</v>
      </c>
      <c r="AL27" s="1485">
        <v>3237</v>
      </c>
      <c r="AM27" s="1485">
        <v>33</v>
      </c>
      <c r="AN27" s="1485">
        <v>7</v>
      </c>
      <c r="AO27" s="1485">
        <v>12065</v>
      </c>
      <c r="AP27" s="1485">
        <v>324</v>
      </c>
      <c r="AQ27" s="900" t="s">
        <v>36</v>
      </c>
      <c r="AR27" s="1485">
        <v>3</v>
      </c>
      <c r="AS27" s="1485">
        <v>207</v>
      </c>
      <c r="AT27" s="1485">
        <v>693</v>
      </c>
      <c r="AU27" s="1485">
        <v>1339</v>
      </c>
      <c r="AV27" s="1485">
        <v>195</v>
      </c>
      <c r="AW27" s="1485">
        <v>114</v>
      </c>
      <c r="AX27" s="1485">
        <v>35</v>
      </c>
      <c r="AY27" s="1485">
        <v>2</v>
      </c>
      <c r="AZ27" s="1485">
        <v>11</v>
      </c>
      <c r="BA27" s="1485">
        <v>182</v>
      </c>
      <c r="BB27" s="1485">
        <v>70</v>
      </c>
      <c r="BC27" s="1485">
        <v>18</v>
      </c>
      <c r="BD27" s="1485">
        <v>757</v>
      </c>
      <c r="BE27" s="900" t="s">
        <v>36</v>
      </c>
      <c r="BF27" s="1485">
        <v>88</v>
      </c>
      <c r="BG27" s="1485">
        <v>46</v>
      </c>
      <c r="BH27" s="1485">
        <v>2149</v>
      </c>
      <c r="BI27" s="1485">
        <v>105</v>
      </c>
      <c r="BJ27" s="1485">
        <v>46</v>
      </c>
      <c r="BK27" s="1485">
        <v>825</v>
      </c>
      <c r="BL27" s="1485">
        <v>75</v>
      </c>
      <c r="BM27" s="1485">
        <v>61</v>
      </c>
      <c r="BN27" s="1485">
        <v>131</v>
      </c>
      <c r="BO27" s="1485">
        <v>2572</v>
      </c>
      <c r="BP27" s="1485">
        <v>12233</v>
      </c>
      <c r="BQ27" s="1485">
        <v>4905</v>
      </c>
      <c r="BR27" s="1485">
        <v>1710</v>
      </c>
      <c r="BS27" s="900" t="s">
        <v>36</v>
      </c>
      <c r="BT27" s="1485">
        <v>1478</v>
      </c>
      <c r="BU27" s="1485">
        <v>6851</v>
      </c>
      <c r="BV27" s="1485">
        <v>12</v>
      </c>
      <c r="BW27" s="1485">
        <v>121</v>
      </c>
      <c r="BX27" s="1485">
        <v>402</v>
      </c>
      <c r="BY27" s="1485">
        <v>10</v>
      </c>
      <c r="BZ27" s="1485">
        <v>58</v>
      </c>
      <c r="CA27" s="1485">
        <v>2917</v>
      </c>
      <c r="CB27" s="1485">
        <v>6111</v>
      </c>
      <c r="CC27" s="1485">
        <v>691</v>
      </c>
      <c r="CD27" s="1485">
        <v>5550</v>
      </c>
      <c r="CE27" s="1485">
        <v>1815</v>
      </c>
      <c r="CF27" s="1485">
        <v>29</v>
      </c>
      <c r="CG27" s="900" t="s">
        <v>36</v>
      </c>
      <c r="CH27" s="1485">
        <v>5113</v>
      </c>
      <c r="CI27" s="1485">
        <v>271</v>
      </c>
      <c r="CJ27" s="1485">
        <v>65896</v>
      </c>
      <c r="CK27" s="1485">
        <v>2618</v>
      </c>
      <c r="CL27" s="1485">
        <v>1301</v>
      </c>
      <c r="CM27" s="1485"/>
      <c r="CN27" s="1485"/>
      <c r="CO27" s="1485"/>
      <c r="CP27" s="1485"/>
      <c r="CQ27" s="1485"/>
      <c r="CR27" s="1485"/>
      <c r="CS27" s="1485"/>
      <c r="CT27" s="1485"/>
    </row>
    <row r="28" spans="1:98" ht="5.0999999999999996" customHeight="1" thickBot="1" x14ac:dyDescent="0.3">
      <c r="A28" s="1314"/>
      <c r="B28" s="1486"/>
      <c r="C28" s="1486"/>
      <c r="D28" s="1486"/>
      <c r="E28" s="1486"/>
      <c r="F28" s="1486"/>
      <c r="G28" s="1486"/>
      <c r="H28" s="1486"/>
      <c r="I28" s="1486"/>
      <c r="J28" s="1486"/>
      <c r="K28" s="1486"/>
      <c r="L28" s="1486"/>
      <c r="M28" s="1486"/>
      <c r="N28" s="1486"/>
      <c r="O28" s="1314"/>
      <c r="P28" s="1486"/>
      <c r="Q28" s="1486"/>
      <c r="R28" s="1486"/>
      <c r="S28" s="1486"/>
      <c r="T28" s="1486"/>
      <c r="U28" s="1486"/>
      <c r="V28" s="1486"/>
      <c r="W28" s="1486"/>
      <c r="X28" s="1486"/>
      <c r="Y28" s="1486"/>
      <c r="Z28" s="1486"/>
      <c r="AA28" s="1486"/>
      <c r="AB28" s="1486"/>
      <c r="AC28" s="1314"/>
      <c r="AD28" s="1486"/>
      <c r="AE28" s="1486"/>
      <c r="AF28" s="1486"/>
      <c r="AG28" s="1486"/>
      <c r="AH28" s="1486"/>
      <c r="AI28" s="1486"/>
      <c r="AJ28" s="1486"/>
      <c r="AK28" s="1486"/>
      <c r="AL28" s="1486"/>
      <c r="AM28" s="1486"/>
      <c r="AN28" s="1486"/>
      <c r="AO28" s="1486"/>
      <c r="AP28" s="1486"/>
      <c r="AQ28" s="1314"/>
      <c r="AR28" s="1486"/>
      <c r="AS28" s="1486"/>
      <c r="AT28" s="1486"/>
      <c r="AU28" s="1486"/>
      <c r="AV28" s="1486"/>
      <c r="AW28" s="1486"/>
      <c r="AX28" s="1486"/>
      <c r="AY28" s="1486"/>
      <c r="AZ28" s="1486"/>
      <c r="BA28" s="1486"/>
      <c r="BB28" s="1486"/>
      <c r="BC28" s="1486"/>
      <c r="BD28" s="1486"/>
      <c r="BE28" s="1314"/>
      <c r="BF28" s="1486"/>
      <c r="BG28" s="1486"/>
      <c r="BH28" s="1486"/>
      <c r="BI28" s="1486"/>
      <c r="BJ28" s="1486"/>
      <c r="BK28" s="1486"/>
      <c r="BL28" s="1486"/>
      <c r="BM28" s="1486"/>
      <c r="BN28" s="1486"/>
      <c r="BO28" s="1486"/>
      <c r="BP28" s="1486"/>
      <c r="BQ28" s="1486"/>
      <c r="BR28" s="1486"/>
      <c r="BS28" s="1314"/>
      <c r="BT28" s="1486"/>
      <c r="BU28" s="1486"/>
      <c r="BV28" s="1486"/>
      <c r="BW28" s="1486"/>
      <c r="BX28" s="1486"/>
      <c r="BY28" s="1486"/>
      <c r="BZ28" s="1486"/>
      <c r="CA28" s="1486"/>
      <c r="CB28" s="1486"/>
      <c r="CC28" s="1486"/>
      <c r="CD28" s="1486"/>
      <c r="CE28" s="1486"/>
      <c r="CF28" s="1486"/>
      <c r="CG28" s="1314"/>
      <c r="CH28" s="1486"/>
      <c r="CI28" s="1486"/>
      <c r="CJ28" s="1486"/>
      <c r="CK28" s="1486"/>
      <c r="CL28" s="1486"/>
      <c r="CM28" s="1486"/>
      <c r="CN28" s="1486"/>
      <c r="CO28" s="1486"/>
      <c r="CP28" s="1486"/>
      <c r="CQ28" s="1486"/>
      <c r="CR28" s="1486"/>
      <c r="CS28" s="1486"/>
      <c r="CT28" s="1486"/>
    </row>
    <row r="29" spans="1:98" ht="20.100000000000001" customHeight="1" thickBot="1" x14ac:dyDescent="0.3">
      <c r="A29" s="900" t="s">
        <v>37</v>
      </c>
      <c r="B29" s="1485">
        <v>193</v>
      </c>
      <c r="C29" s="1485">
        <v>92</v>
      </c>
      <c r="D29" s="1485">
        <v>15</v>
      </c>
      <c r="E29" s="1485">
        <v>103</v>
      </c>
      <c r="F29" s="1485">
        <v>24</v>
      </c>
      <c r="G29" s="1485">
        <v>13948</v>
      </c>
      <c r="H29" s="1485">
        <v>27</v>
      </c>
      <c r="I29" s="1485">
        <v>18964</v>
      </c>
      <c r="J29" s="1485">
        <v>673</v>
      </c>
      <c r="K29" s="1485">
        <v>12</v>
      </c>
      <c r="L29" s="1485">
        <v>2</v>
      </c>
      <c r="M29" s="1485">
        <v>321</v>
      </c>
      <c r="N29" s="1485">
        <v>557</v>
      </c>
      <c r="O29" s="900" t="s">
        <v>37</v>
      </c>
      <c r="P29" s="1485">
        <v>3735</v>
      </c>
      <c r="Q29" s="1485">
        <v>1167</v>
      </c>
      <c r="R29" s="1485">
        <v>81</v>
      </c>
      <c r="S29" s="1485">
        <v>22</v>
      </c>
      <c r="T29" s="1485">
        <v>32</v>
      </c>
      <c r="U29" s="1485">
        <v>349</v>
      </c>
      <c r="V29" s="1485">
        <v>28988</v>
      </c>
      <c r="W29" s="1485">
        <v>67</v>
      </c>
      <c r="X29" s="1485">
        <v>73</v>
      </c>
      <c r="Y29" s="1485">
        <v>193</v>
      </c>
      <c r="Z29" s="1485">
        <v>155</v>
      </c>
      <c r="AA29" s="1485">
        <v>713</v>
      </c>
      <c r="AB29" s="1485">
        <v>45</v>
      </c>
      <c r="AC29" s="900" t="s">
        <v>37</v>
      </c>
      <c r="AD29" s="1485">
        <v>4043</v>
      </c>
      <c r="AE29" s="1485">
        <v>11704</v>
      </c>
      <c r="AF29" s="1485">
        <v>139</v>
      </c>
      <c r="AG29" s="1485">
        <v>164</v>
      </c>
      <c r="AH29" s="1485">
        <v>23</v>
      </c>
      <c r="AI29" s="1485">
        <v>506</v>
      </c>
      <c r="AJ29" s="1485">
        <v>2680</v>
      </c>
      <c r="AK29" s="1485">
        <v>33</v>
      </c>
      <c r="AL29" s="1485">
        <v>3253</v>
      </c>
      <c r="AM29" s="1485">
        <v>33</v>
      </c>
      <c r="AN29" s="1485">
        <v>7</v>
      </c>
      <c r="AO29" s="1485">
        <v>12255</v>
      </c>
      <c r="AP29" s="1485">
        <v>323</v>
      </c>
      <c r="AQ29" s="900" t="s">
        <v>37</v>
      </c>
      <c r="AR29" s="1485">
        <v>3</v>
      </c>
      <c r="AS29" s="1485">
        <v>209</v>
      </c>
      <c r="AT29" s="1485">
        <v>689</v>
      </c>
      <c r="AU29" s="1485">
        <v>1347</v>
      </c>
      <c r="AV29" s="1485">
        <v>192</v>
      </c>
      <c r="AW29" s="1485">
        <v>114</v>
      </c>
      <c r="AX29" s="1485">
        <v>35</v>
      </c>
      <c r="AY29" s="1485">
        <v>2</v>
      </c>
      <c r="AZ29" s="1485">
        <v>10</v>
      </c>
      <c r="BA29" s="1485">
        <v>183</v>
      </c>
      <c r="BB29" s="1485">
        <v>70</v>
      </c>
      <c r="BC29" s="1485">
        <v>18</v>
      </c>
      <c r="BD29" s="1485">
        <v>761</v>
      </c>
      <c r="BE29" s="900" t="s">
        <v>37</v>
      </c>
      <c r="BF29" s="1485">
        <v>87</v>
      </c>
      <c r="BG29" s="1485">
        <v>46</v>
      </c>
      <c r="BH29" s="1485">
        <v>2152</v>
      </c>
      <c r="BI29" s="1485">
        <v>105</v>
      </c>
      <c r="BJ29" s="1485">
        <v>46</v>
      </c>
      <c r="BK29" s="1485">
        <v>823</v>
      </c>
      <c r="BL29" s="1485">
        <v>74</v>
      </c>
      <c r="BM29" s="1485">
        <v>60</v>
      </c>
      <c r="BN29" s="1485">
        <v>133</v>
      </c>
      <c r="BO29" s="1485">
        <v>2576</v>
      </c>
      <c r="BP29" s="1485">
        <v>12142</v>
      </c>
      <c r="BQ29" s="1485">
        <v>4874</v>
      </c>
      <c r="BR29" s="1485">
        <v>1703</v>
      </c>
      <c r="BS29" s="900" t="s">
        <v>37</v>
      </c>
      <c r="BT29" s="1485">
        <v>1469</v>
      </c>
      <c r="BU29" s="1485">
        <v>6821</v>
      </c>
      <c r="BV29" s="1485">
        <v>12</v>
      </c>
      <c r="BW29" s="1485">
        <v>119</v>
      </c>
      <c r="BX29" s="1485">
        <v>400</v>
      </c>
      <c r="BY29" s="1485">
        <v>10</v>
      </c>
      <c r="BZ29" s="1485">
        <v>56</v>
      </c>
      <c r="CA29" s="1485">
        <v>2921</v>
      </c>
      <c r="CB29" s="1485">
        <v>6194</v>
      </c>
      <c r="CC29" s="1485">
        <v>694</v>
      </c>
      <c r="CD29" s="1485">
        <v>5621</v>
      </c>
      <c r="CE29" s="1485">
        <v>1813</v>
      </c>
      <c r="CF29" s="1485">
        <v>28</v>
      </c>
      <c r="CG29" s="900" t="s">
        <v>37</v>
      </c>
      <c r="CH29" s="1485">
        <v>5191</v>
      </c>
      <c r="CI29" s="1485">
        <v>269</v>
      </c>
      <c r="CJ29" s="1485">
        <v>65720</v>
      </c>
      <c r="CK29" s="1485">
        <v>2622</v>
      </c>
      <c r="CL29" s="1485">
        <v>1299</v>
      </c>
      <c r="CM29" s="1485"/>
      <c r="CN29" s="1485"/>
      <c r="CO29" s="1485"/>
      <c r="CP29" s="1485"/>
      <c r="CQ29" s="1485"/>
      <c r="CR29" s="1485"/>
      <c r="CS29" s="1485"/>
      <c r="CT29" s="1485"/>
    </row>
    <row r="30" spans="1:98" ht="9" customHeight="1" thickBot="1" x14ac:dyDescent="0.25">
      <c r="A30" s="105"/>
      <c r="B30" s="1490"/>
      <c r="C30" s="1490"/>
      <c r="D30" s="1490"/>
      <c r="E30" s="1490"/>
      <c r="F30" s="1490"/>
      <c r="G30" s="1490"/>
      <c r="H30" s="1490"/>
      <c r="I30" s="1490"/>
      <c r="J30" s="1490"/>
      <c r="K30" s="1490"/>
      <c r="L30" s="1490"/>
      <c r="M30" s="1490"/>
      <c r="N30" s="1490"/>
      <c r="O30" s="105"/>
      <c r="P30" s="1490"/>
      <c r="Q30" s="1490"/>
      <c r="R30" s="1490"/>
      <c r="S30" s="1490"/>
      <c r="T30" s="1490"/>
      <c r="U30" s="1490"/>
      <c r="V30" s="1490"/>
      <c r="W30" s="1490"/>
      <c r="X30" s="1490"/>
      <c r="Y30" s="1490"/>
      <c r="Z30" s="1490"/>
      <c r="AA30" s="1490"/>
      <c r="AB30" s="1490"/>
      <c r="AC30" s="105"/>
      <c r="AD30" s="1490"/>
      <c r="AE30" s="1490"/>
      <c r="AF30" s="1490"/>
      <c r="AG30" s="1490"/>
      <c r="AH30" s="1490"/>
      <c r="AI30" s="1490"/>
      <c r="AJ30" s="1490"/>
      <c r="AK30" s="1490"/>
      <c r="AL30" s="1490"/>
      <c r="AM30" s="1490"/>
      <c r="AN30" s="1490"/>
      <c r="AO30" s="1490"/>
      <c r="AP30" s="1490"/>
      <c r="AQ30" s="105"/>
      <c r="AR30" s="1490"/>
      <c r="AS30" s="1490"/>
      <c r="AT30" s="1490"/>
      <c r="AU30" s="1490"/>
      <c r="AV30" s="1490"/>
      <c r="AW30" s="1490"/>
      <c r="AX30" s="1490"/>
      <c r="AY30" s="1490"/>
      <c r="AZ30" s="1490"/>
      <c r="BA30" s="1490"/>
      <c r="BB30" s="1490"/>
      <c r="BC30" s="1490"/>
      <c r="BD30" s="1490"/>
      <c r="BE30" s="105"/>
      <c r="BF30" s="1490"/>
      <c r="BG30" s="1490"/>
      <c r="BH30" s="1490"/>
      <c r="BI30" s="1490"/>
      <c r="BJ30" s="1490"/>
      <c r="BK30" s="1490"/>
      <c r="BL30" s="1490"/>
      <c r="BM30" s="1490"/>
      <c r="BN30" s="1490"/>
      <c r="BO30" s="1490"/>
      <c r="BP30" s="1490"/>
      <c r="BQ30" s="105"/>
      <c r="BR30" s="1491"/>
      <c r="BS30" s="1492"/>
      <c r="BT30" s="1490"/>
      <c r="BU30" s="1490"/>
      <c r="BV30" s="1490"/>
      <c r="BW30" s="1490"/>
      <c r="BX30" s="1490"/>
      <c r="BY30" s="1490"/>
      <c r="BZ30" s="1490"/>
      <c r="CA30" s="1490"/>
      <c r="CB30" s="1490"/>
      <c r="CC30" s="1490"/>
      <c r="CD30" s="1490"/>
      <c r="CE30" s="1490"/>
      <c r="CF30" s="1490"/>
      <c r="CG30" s="105"/>
      <c r="CH30" s="1490"/>
      <c r="CI30" s="1490"/>
      <c r="CJ30" s="1490"/>
      <c r="CK30" s="1490"/>
      <c r="CL30" s="1490"/>
      <c r="CM30" s="1490"/>
      <c r="CN30" s="1490"/>
      <c r="CO30" s="1490"/>
      <c r="CP30" s="1490"/>
      <c r="CQ30" s="1490"/>
      <c r="CR30" s="1490"/>
      <c r="CS30" s="1490"/>
      <c r="CT30" s="1490"/>
    </row>
    <row r="31" spans="1:98" ht="15" customHeight="1" x14ac:dyDescent="0.2">
      <c r="A31" s="1471" t="s">
        <v>226</v>
      </c>
      <c r="B31" s="1580" t="s">
        <v>328</v>
      </c>
      <c r="C31" s="1583" t="s">
        <v>329</v>
      </c>
      <c r="D31" s="1586">
        <v>7656</v>
      </c>
      <c r="E31" s="1586" t="s">
        <v>330</v>
      </c>
      <c r="F31" s="1586">
        <v>2019</v>
      </c>
      <c r="G31" s="1589" t="s">
        <v>331</v>
      </c>
      <c r="H31" s="1583">
        <v>2091</v>
      </c>
      <c r="I31" s="1583" t="s">
        <v>332</v>
      </c>
      <c r="J31" s="1583" t="s">
        <v>333</v>
      </c>
      <c r="K31" s="1583">
        <v>1942</v>
      </c>
      <c r="L31" s="1583">
        <v>1002</v>
      </c>
      <c r="M31" s="1583" t="s">
        <v>334</v>
      </c>
      <c r="N31" s="1583" t="s">
        <v>335</v>
      </c>
      <c r="O31" s="1471" t="s">
        <v>226</v>
      </c>
      <c r="P31" s="1583" t="s">
        <v>336</v>
      </c>
      <c r="Q31" s="1583" t="s">
        <v>337</v>
      </c>
      <c r="R31" s="1583">
        <v>8257</v>
      </c>
      <c r="S31" s="1583" t="s">
        <v>338</v>
      </c>
      <c r="T31" s="1583" t="s">
        <v>339</v>
      </c>
      <c r="U31" s="1583">
        <v>7111</v>
      </c>
      <c r="V31" s="1583" t="s">
        <v>340</v>
      </c>
      <c r="W31" s="1583" t="s">
        <v>341</v>
      </c>
      <c r="X31" s="1583" t="s">
        <v>342</v>
      </c>
      <c r="Y31" s="1583">
        <v>4042</v>
      </c>
      <c r="Z31" s="1583" t="s">
        <v>343</v>
      </c>
      <c r="AA31" s="1583" t="s">
        <v>344</v>
      </c>
      <c r="AB31" s="1583" t="s">
        <v>345</v>
      </c>
      <c r="AC31" s="1471" t="s">
        <v>226</v>
      </c>
      <c r="AD31" s="1583" t="s">
        <v>346</v>
      </c>
      <c r="AE31" s="1583" t="s">
        <v>347</v>
      </c>
      <c r="AF31" s="1583" t="s">
        <v>348</v>
      </c>
      <c r="AG31" s="1583" t="s">
        <v>349</v>
      </c>
      <c r="AH31" s="1583" t="s">
        <v>350</v>
      </c>
      <c r="AI31" s="1583" t="s">
        <v>351</v>
      </c>
      <c r="AJ31" s="1583" t="s">
        <v>352</v>
      </c>
      <c r="AK31" s="1583">
        <v>8254</v>
      </c>
      <c r="AL31" s="1583" t="s">
        <v>353</v>
      </c>
      <c r="AM31" s="1583" t="s">
        <v>354</v>
      </c>
      <c r="AN31" s="1583">
        <v>7115</v>
      </c>
      <c r="AO31" s="1583" t="s">
        <v>355</v>
      </c>
      <c r="AP31" s="1583">
        <v>2051</v>
      </c>
      <c r="AQ31" s="1471" t="s">
        <v>226</v>
      </c>
      <c r="AR31" s="1583">
        <v>1158</v>
      </c>
      <c r="AS31" s="1583" t="s">
        <v>356</v>
      </c>
      <c r="AT31" s="1583">
        <v>7103</v>
      </c>
      <c r="AU31" s="1583" t="s">
        <v>357</v>
      </c>
      <c r="AV31" s="1583" t="s">
        <v>358</v>
      </c>
      <c r="AW31" s="1583">
        <v>7453</v>
      </c>
      <c r="AX31" s="1583">
        <v>1113</v>
      </c>
      <c r="AY31" s="1583" t="s">
        <v>359</v>
      </c>
      <c r="AZ31" s="1583">
        <v>4002</v>
      </c>
      <c r="BA31" s="1583" t="s">
        <v>360</v>
      </c>
      <c r="BB31" s="1583" t="s">
        <v>361</v>
      </c>
      <c r="BC31" s="1583">
        <v>2062</v>
      </c>
      <c r="BD31" s="1583" t="s">
        <v>362</v>
      </c>
      <c r="BE31" s="1471" t="s">
        <v>226</v>
      </c>
      <c r="BF31" s="1583">
        <v>4014</v>
      </c>
      <c r="BG31" s="1583">
        <v>3128</v>
      </c>
      <c r="BH31" s="1583" t="s">
        <v>363</v>
      </c>
      <c r="BI31" s="1583">
        <v>3029</v>
      </c>
      <c r="BJ31" s="1583" t="s">
        <v>364</v>
      </c>
      <c r="BK31" s="1583" t="s">
        <v>365</v>
      </c>
      <c r="BL31" s="1583">
        <v>4003</v>
      </c>
      <c r="BM31" s="1583" t="s">
        <v>366</v>
      </c>
      <c r="BN31" s="1583">
        <v>9644</v>
      </c>
      <c r="BO31" s="1583" t="s">
        <v>367</v>
      </c>
      <c r="BP31" s="1583" t="s">
        <v>368</v>
      </c>
      <c r="BQ31" s="1583" t="s">
        <v>369</v>
      </c>
      <c r="BR31" s="1583" t="s">
        <v>370</v>
      </c>
      <c r="BS31" s="1471" t="s">
        <v>226</v>
      </c>
      <c r="BT31" s="1600" t="s">
        <v>371</v>
      </c>
      <c r="BU31" s="1600" t="s">
        <v>372</v>
      </c>
      <c r="BV31" s="1600" t="s">
        <v>373</v>
      </c>
      <c r="BW31" s="1600" t="s">
        <v>374</v>
      </c>
      <c r="BX31" s="1600" t="s">
        <v>375</v>
      </c>
      <c r="BY31" s="1600" t="s">
        <v>376</v>
      </c>
      <c r="BZ31" s="1600" t="s">
        <v>377</v>
      </c>
      <c r="CA31" s="1600" t="s">
        <v>378</v>
      </c>
      <c r="CB31" s="1600" t="s">
        <v>379</v>
      </c>
      <c r="CC31" s="1600" t="s">
        <v>380</v>
      </c>
      <c r="CD31" s="1600" t="s">
        <v>381</v>
      </c>
      <c r="CE31" s="1600" t="s">
        <v>382</v>
      </c>
      <c r="CF31" s="1600" t="s">
        <v>383</v>
      </c>
      <c r="CG31" s="1471" t="s">
        <v>226</v>
      </c>
      <c r="CH31" s="1583" t="s">
        <v>384</v>
      </c>
      <c r="CI31" s="1583" t="s">
        <v>385</v>
      </c>
      <c r="CJ31" s="1583" t="s">
        <v>386</v>
      </c>
      <c r="CK31" s="1583" t="s">
        <v>387</v>
      </c>
      <c r="CL31" s="1583" t="s">
        <v>388</v>
      </c>
      <c r="CM31" s="1583"/>
      <c r="CN31" s="1583"/>
      <c r="CO31" s="1583"/>
      <c r="CP31" s="1583"/>
      <c r="CQ31" s="1583"/>
      <c r="CR31" s="1583"/>
      <c r="CS31" s="1583"/>
      <c r="CT31" s="1583"/>
    </row>
    <row r="32" spans="1:98" x14ac:dyDescent="0.2">
      <c r="A32" s="1493" t="s">
        <v>389</v>
      </c>
      <c r="B32" s="1581"/>
      <c r="C32" s="1584"/>
      <c r="D32" s="1587"/>
      <c r="E32" s="1587"/>
      <c r="F32" s="1587"/>
      <c r="G32" s="1581"/>
      <c r="H32" s="1598"/>
      <c r="I32" s="1598"/>
      <c r="J32" s="1598"/>
      <c r="K32" s="1596"/>
      <c r="L32" s="1596"/>
      <c r="M32" s="1596"/>
      <c r="N32" s="1596"/>
      <c r="O32" s="1493" t="s">
        <v>389</v>
      </c>
      <c r="P32" s="1598"/>
      <c r="Q32" s="1598"/>
      <c r="R32" s="1598"/>
      <c r="S32" s="1598"/>
      <c r="T32" s="1598"/>
      <c r="U32" s="1598"/>
      <c r="V32" s="1598"/>
      <c r="W32" s="1598"/>
      <c r="X32" s="1598"/>
      <c r="Y32" s="1598"/>
      <c r="Z32" s="1598"/>
      <c r="AA32" s="1598"/>
      <c r="AB32" s="1598"/>
      <c r="AC32" s="1493" t="s">
        <v>389</v>
      </c>
      <c r="AD32" s="1598"/>
      <c r="AE32" s="1598"/>
      <c r="AF32" s="1598"/>
      <c r="AG32" s="1598"/>
      <c r="AH32" s="1598"/>
      <c r="AI32" s="1598"/>
      <c r="AJ32" s="1598"/>
      <c r="AK32" s="1598"/>
      <c r="AL32" s="1598"/>
      <c r="AM32" s="1598"/>
      <c r="AN32" s="1598"/>
      <c r="AO32" s="1598"/>
      <c r="AP32" s="1598"/>
      <c r="AQ32" s="1493" t="s">
        <v>389</v>
      </c>
      <c r="AR32" s="1598"/>
      <c r="AS32" s="1598"/>
      <c r="AT32" s="1598"/>
      <c r="AU32" s="1598"/>
      <c r="AV32" s="1598"/>
      <c r="AW32" s="1598"/>
      <c r="AX32" s="1598"/>
      <c r="AY32" s="1598"/>
      <c r="AZ32" s="1598"/>
      <c r="BA32" s="1598"/>
      <c r="BB32" s="1598"/>
      <c r="BC32" s="1598"/>
      <c r="BD32" s="1598"/>
      <c r="BE32" s="1493" t="s">
        <v>389</v>
      </c>
      <c r="BF32" s="1598"/>
      <c r="BG32" s="1598"/>
      <c r="BH32" s="1598"/>
      <c r="BI32" s="1598"/>
      <c r="BJ32" s="1598"/>
      <c r="BK32" s="1598"/>
      <c r="BL32" s="1598"/>
      <c r="BM32" s="1598"/>
      <c r="BN32" s="1598"/>
      <c r="BO32" s="1598"/>
      <c r="BP32" s="1598"/>
      <c r="BQ32" s="1598"/>
      <c r="BR32" s="1598"/>
      <c r="BS32" s="1493" t="s">
        <v>389</v>
      </c>
      <c r="BT32" s="1601"/>
      <c r="BU32" s="1601"/>
      <c r="BV32" s="1601"/>
      <c r="BW32" s="1601"/>
      <c r="BX32" s="1601"/>
      <c r="BY32" s="1601"/>
      <c r="BZ32" s="1601"/>
      <c r="CA32" s="1601"/>
      <c r="CB32" s="1601"/>
      <c r="CC32" s="1601"/>
      <c r="CD32" s="1601"/>
      <c r="CE32" s="1601"/>
      <c r="CF32" s="1601"/>
      <c r="CG32" s="1493" t="s">
        <v>389</v>
      </c>
      <c r="CH32" s="1598"/>
      <c r="CI32" s="1596"/>
      <c r="CJ32" s="1596"/>
      <c r="CK32" s="1596"/>
      <c r="CL32" s="1596"/>
      <c r="CM32" s="1596"/>
      <c r="CN32" s="1598"/>
      <c r="CO32" s="1598"/>
      <c r="CP32" s="1598"/>
      <c r="CQ32" s="1598"/>
      <c r="CR32" s="1598"/>
      <c r="CS32" s="1598"/>
      <c r="CT32" s="1598"/>
    </row>
    <row r="33" spans="1:98" ht="13.5" thickBot="1" x14ac:dyDescent="0.25">
      <c r="A33" s="1494"/>
      <c r="B33" s="1582"/>
      <c r="C33" s="1585"/>
      <c r="D33" s="1588"/>
      <c r="E33" s="1588"/>
      <c r="F33" s="1588"/>
      <c r="G33" s="1582"/>
      <c r="H33" s="1599"/>
      <c r="I33" s="1599"/>
      <c r="J33" s="1599"/>
      <c r="K33" s="1597"/>
      <c r="L33" s="1597"/>
      <c r="M33" s="1597"/>
      <c r="N33" s="1597"/>
      <c r="O33" s="1494"/>
      <c r="P33" s="1599"/>
      <c r="Q33" s="1599"/>
      <c r="R33" s="1599"/>
      <c r="S33" s="1599"/>
      <c r="T33" s="1599"/>
      <c r="U33" s="1599"/>
      <c r="V33" s="1599"/>
      <c r="W33" s="1599"/>
      <c r="X33" s="1599"/>
      <c r="Y33" s="1599"/>
      <c r="Z33" s="1599"/>
      <c r="AA33" s="1599"/>
      <c r="AB33" s="1599"/>
      <c r="AC33" s="1494"/>
      <c r="AD33" s="1599"/>
      <c r="AE33" s="1599"/>
      <c r="AF33" s="1599"/>
      <c r="AG33" s="1599"/>
      <c r="AH33" s="1599"/>
      <c r="AI33" s="1599"/>
      <c r="AJ33" s="1599"/>
      <c r="AK33" s="1599"/>
      <c r="AL33" s="1599"/>
      <c r="AM33" s="1599"/>
      <c r="AN33" s="1599"/>
      <c r="AO33" s="1599"/>
      <c r="AP33" s="1599"/>
      <c r="AQ33" s="1494"/>
      <c r="AR33" s="1599"/>
      <c r="AS33" s="1599"/>
      <c r="AT33" s="1599"/>
      <c r="AU33" s="1599"/>
      <c r="AV33" s="1599"/>
      <c r="AW33" s="1599"/>
      <c r="AX33" s="1599"/>
      <c r="AY33" s="1599"/>
      <c r="AZ33" s="1599"/>
      <c r="BA33" s="1599"/>
      <c r="BB33" s="1599"/>
      <c r="BC33" s="1599"/>
      <c r="BD33" s="1599"/>
      <c r="BE33" s="1494"/>
      <c r="BF33" s="1599"/>
      <c r="BG33" s="1599"/>
      <c r="BH33" s="1599"/>
      <c r="BI33" s="1599"/>
      <c r="BJ33" s="1599"/>
      <c r="BK33" s="1599"/>
      <c r="BL33" s="1599"/>
      <c r="BM33" s="1599"/>
      <c r="BN33" s="1599"/>
      <c r="BO33" s="1599"/>
      <c r="BP33" s="1599"/>
      <c r="BQ33" s="1599"/>
      <c r="BR33" s="1599"/>
      <c r="BS33" s="1494"/>
      <c r="BT33" s="1602"/>
      <c r="BU33" s="1602"/>
      <c r="BV33" s="1602"/>
      <c r="BW33" s="1602"/>
      <c r="BX33" s="1602"/>
      <c r="BY33" s="1602"/>
      <c r="BZ33" s="1602"/>
      <c r="CA33" s="1602"/>
      <c r="CB33" s="1602"/>
      <c r="CC33" s="1602"/>
      <c r="CD33" s="1602"/>
      <c r="CE33" s="1602"/>
      <c r="CF33" s="1602"/>
      <c r="CG33" s="1494"/>
      <c r="CH33" s="1599"/>
      <c r="CI33" s="1597"/>
      <c r="CJ33" s="1597"/>
      <c r="CK33" s="1597"/>
      <c r="CL33" s="1597"/>
      <c r="CM33" s="1597"/>
      <c r="CN33" s="1599"/>
      <c r="CO33" s="1599"/>
      <c r="CP33" s="1599"/>
      <c r="CQ33" s="1599"/>
      <c r="CR33" s="1599"/>
      <c r="CS33" s="1599"/>
      <c r="CT33" s="1599"/>
    </row>
  </sheetData>
  <mergeCells count="105">
    <mergeCell ref="CT31:CT33"/>
    <mergeCell ref="CN31:CN33"/>
    <mergeCell ref="CO31:CO33"/>
    <mergeCell ref="CP31:CP33"/>
    <mergeCell ref="CQ31:CQ33"/>
    <mergeCell ref="CR31:CR33"/>
    <mergeCell ref="CS31:CS33"/>
    <mergeCell ref="CH31:CH33"/>
    <mergeCell ref="CI31:CI33"/>
    <mergeCell ref="CJ31:CJ33"/>
    <mergeCell ref="CK31:CK33"/>
    <mergeCell ref="CL31:CL33"/>
    <mergeCell ref="CM31:CM33"/>
    <mergeCell ref="CA31:CA33"/>
    <mergeCell ref="CB31:CB33"/>
    <mergeCell ref="CC31:CC33"/>
    <mergeCell ref="CD31:CD33"/>
    <mergeCell ref="CE31:CE33"/>
    <mergeCell ref="CF31:CF33"/>
    <mergeCell ref="BU31:BU33"/>
    <mergeCell ref="BV31:BV33"/>
    <mergeCell ref="BW31:BW33"/>
    <mergeCell ref="BX31:BX33"/>
    <mergeCell ref="BY31:BY33"/>
    <mergeCell ref="BZ31:BZ33"/>
    <mergeCell ref="BN31:BN33"/>
    <mergeCell ref="BO31:BO33"/>
    <mergeCell ref="BP31:BP33"/>
    <mergeCell ref="BQ31:BQ33"/>
    <mergeCell ref="BR31:BR33"/>
    <mergeCell ref="BT31:BT33"/>
    <mergeCell ref="BH31:BH33"/>
    <mergeCell ref="BI31:BI33"/>
    <mergeCell ref="BJ31:BJ33"/>
    <mergeCell ref="BK31:BK33"/>
    <mergeCell ref="BL31:BL33"/>
    <mergeCell ref="BM31:BM33"/>
    <mergeCell ref="BA31:BA33"/>
    <mergeCell ref="BB31:BB33"/>
    <mergeCell ref="BC31:BC33"/>
    <mergeCell ref="BD31:BD33"/>
    <mergeCell ref="BF31:BF33"/>
    <mergeCell ref="BG31:BG33"/>
    <mergeCell ref="AU31:AU33"/>
    <mergeCell ref="AV31:AV33"/>
    <mergeCell ref="AW31:AW33"/>
    <mergeCell ref="AX31:AX33"/>
    <mergeCell ref="AY31:AY33"/>
    <mergeCell ref="AZ31:AZ33"/>
    <mergeCell ref="AN31:AN33"/>
    <mergeCell ref="AO31:AO33"/>
    <mergeCell ref="AP31:AP33"/>
    <mergeCell ref="AR31:AR33"/>
    <mergeCell ref="AS31:AS33"/>
    <mergeCell ref="AT31:AT33"/>
    <mergeCell ref="AH31:AH33"/>
    <mergeCell ref="AI31:AI33"/>
    <mergeCell ref="AJ31:AJ33"/>
    <mergeCell ref="AK31:AK33"/>
    <mergeCell ref="AL31:AL33"/>
    <mergeCell ref="AM31:AM33"/>
    <mergeCell ref="AB31:AB33"/>
    <mergeCell ref="AD31:AD33"/>
    <mergeCell ref="AE31:AE33"/>
    <mergeCell ref="AF31:AF33"/>
    <mergeCell ref="AG31:AG33"/>
    <mergeCell ref="U31:U33"/>
    <mergeCell ref="V31:V33"/>
    <mergeCell ref="W31:W33"/>
    <mergeCell ref="X31:X33"/>
    <mergeCell ref="Y31:Y33"/>
    <mergeCell ref="Z31:Z33"/>
    <mergeCell ref="S31:S33"/>
    <mergeCell ref="T31:T33"/>
    <mergeCell ref="H31:H33"/>
    <mergeCell ref="I31:I33"/>
    <mergeCell ref="J31:J33"/>
    <mergeCell ref="K31:K33"/>
    <mergeCell ref="L31:L33"/>
    <mergeCell ref="M31:M33"/>
    <mergeCell ref="AA31:AA33"/>
    <mergeCell ref="B31:B33"/>
    <mergeCell ref="C31:C33"/>
    <mergeCell ref="D31:D33"/>
    <mergeCell ref="E31:E33"/>
    <mergeCell ref="F31:F33"/>
    <mergeCell ref="G31:G33"/>
    <mergeCell ref="CH1:CT1"/>
    <mergeCell ref="B2:N2"/>
    <mergeCell ref="P2:AB2"/>
    <mergeCell ref="AD2:AP2"/>
    <mergeCell ref="AR2:BD2"/>
    <mergeCell ref="BF2:BR2"/>
    <mergeCell ref="BT2:CF2"/>
    <mergeCell ref="CH2:CT2"/>
    <mergeCell ref="B1:N1"/>
    <mergeCell ref="P1:AB1"/>
    <mergeCell ref="AD1:AP1"/>
    <mergeCell ref="AR1:BD1"/>
    <mergeCell ref="BF1:BR1"/>
    <mergeCell ref="BT1:CF1"/>
    <mergeCell ref="N31:N33"/>
    <mergeCell ref="P31:P33"/>
    <mergeCell ref="Q31:Q33"/>
    <mergeCell ref="R31:R33"/>
  </mergeCells>
  <pageMargins left="0.78740157499999996" right="0.78740157499999996" top="0.984251969" bottom="0.984251969" header="0.4921259845" footer="0.4921259845"/>
  <pageSetup paperSize="9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A1:AP33"/>
  <sheetViews>
    <sheetView topLeftCell="H1" workbookViewId="0">
      <selection activeCell="CM6" sqref="CM6"/>
    </sheetView>
  </sheetViews>
  <sheetFormatPr baseColWidth="10" defaultRowHeight="12.75" x14ac:dyDescent="0.2"/>
  <cols>
    <col min="1" max="1" width="10" customWidth="1"/>
    <col min="2" max="14" width="8.7109375" customWidth="1"/>
    <col min="15" max="15" width="10" customWidth="1"/>
    <col min="16" max="28" width="8.7109375" customWidth="1"/>
    <col min="29" max="29" width="10" customWidth="1"/>
    <col min="30" max="42" width="8.7109375" customWidth="1"/>
  </cols>
  <sheetData>
    <row r="1" spans="1:42" ht="24" customHeight="1" thickBot="1" x14ac:dyDescent="0.35">
      <c r="A1" s="1463" t="s">
        <v>390</v>
      </c>
      <c r="B1" s="1590" t="s">
        <v>391</v>
      </c>
      <c r="C1" s="1591"/>
      <c r="D1" s="1591"/>
      <c r="E1" s="1591"/>
      <c r="F1" s="1591"/>
      <c r="G1" s="1591"/>
      <c r="H1" s="1591"/>
      <c r="I1" s="1591"/>
      <c r="J1" s="1591"/>
      <c r="K1" s="1591"/>
      <c r="L1" s="1591"/>
      <c r="M1" s="1591"/>
      <c r="N1" s="1592"/>
      <c r="O1" s="1463" t="s">
        <v>390</v>
      </c>
      <c r="P1" s="1590" t="s">
        <v>391</v>
      </c>
      <c r="Q1" s="1591"/>
      <c r="R1" s="1591"/>
      <c r="S1" s="1591"/>
      <c r="T1" s="1591"/>
      <c r="U1" s="1591"/>
      <c r="V1" s="1591"/>
      <c r="W1" s="1591"/>
      <c r="X1" s="1591"/>
      <c r="Y1" s="1591"/>
      <c r="Z1" s="1591"/>
      <c r="AA1" s="1591"/>
      <c r="AB1" s="1592"/>
      <c r="AC1" s="1463" t="s">
        <v>392</v>
      </c>
      <c r="AD1" s="1590" t="s">
        <v>391</v>
      </c>
      <c r="AE1" s="1591"/>
      <c r="AF1" s="1591"/>
      <c r="AG1" s="1591"/>
      <c r="AH1" s="1591"/>
      <c r="AI1" s="1591"/>
      <c r="AJ1" s="1591"/>
      <c r="AK1" s="1591"/>
      <c r="AL1" s="1591"/>
      <c r="AM1" s="1591"/>
      <c r="AN1" s="1591"/>
      <c r="AO1" s="1591"/>
      <c r="AP1" s="1592"/>
    </row>
    <row r="2" spans="1:42" ht="15" customHeight="1" thickBot="1" x14ac:dyDescent="0.25">
      <c r="A2" s="1495" t="s">
        <v>224</v>
      </c>
      <c r="B2" s="1593" t="s">
        <v>393</v>
      </c>
      <c r="C2" s="1594"/>
      <c r="D2" s="1594"/>
      <c r="E2" s="1594"/>
      <c r="F2" s="1594"/>
      <c r="G2" s="1594"/>
      <c r="H2" s="1594"/>
      <c r="I2" s="1594"/>
      <c r="J2" s="1594"/>
      <c r="K2" s="1594"/>
      <c r="L2" s="1594"/>
      <c r="M2" s="1594"/>
      <c r="N2" s="1595"/>
      <c r="O2" s="1495" t="s">
        <v>224</v>
      </c>
      <c r="P2" s="1593" t="s">
        <v>393</v>
      </c>
      <c r="Q2" s="1594"/>
      <c r="R2" s="1594"/>
      <c r="S2" s="1594"/>
      <c r="T2" s="1594"/>
      <c r="U2" s="1594"/>
      <c r="V2" s="1594"/>
      <c r="W2" s="1594"/>
      <c r="X2" s="1594"/>
      <c r="Y2" s="1594"/>
      <c r="Z2" s="1594"/>
      <c r="AA2" s="1594"/>
      <c r="AB2" s="1595"/>
      <c r="AC2" s="1495" t="s">
        <v>224</v>
      </c>
      <c r="AD2" s="1593" t="s">
        <v>393</v>
      </c>
      <c r="AE2" s="1594"/>
      <c r="AF2" s="1594"/>
      <c r="AG2" s="1594"/>
      <c r="AH2" s="1594"/>
      <c r="AI2" s="1594"/>
      <c r="AJ2" s="1594"/>
      <c r="AK2" s="1594"/>
      <c r="AL2" s="1594"/>
      <c r="AM2" s="1594"/>
      <c r="AN2" s="1594"/>
      <c r="AO2" s="1594"/>
      <c r="AP2" s="1595"/>
    </row>
    <row r="3" spans="1:42" ht="2.25" hidden="1" customHeight="1" thickBot="1" x14ac:dyDescent="0.25">
      <c r="A3" s="1496"/>
      <c r="B3" s="1466"/>
      <c r="C3" s="1466"/>
      <c r="D3" s="1466"/>
      <c r="E3" s="1466"/>
      <c r="F3" s="1466"/>
      <c r="G3" s="1466"/>
      <c r="H3" s="1466"/>
      <c r="I3" s="1466"/>
      <c r="J3" s="1466"/>
      <c r="K3" s="1466"/>
      <c r="L3" s="1466"/>
      <c r="M3" s="1466"/>
      <c r="N3" s="1466"/>
      <c r="O3" s="1467"/>
      <c r="P3" s="752"/>
      <c r="Q3" s="752"/>
      <c r="R3" s="752"/>
      <c r="S3" s="752"/>
      <c r="T3" s="752"/>
      <c r="U3" s="752"/>
      <c r="V3" s="752"/>
      <c r="W3" s="752"/>
      <c r="X3" s="752"/>
      <c r="Y3" s="752"/>
      <c r="Z3" s="752"/>
      <c r="AA3" s="752"/>
      <c r="AB3" s="752"/>
      <c r="AC3" s="1467"/>
      <c r="AD3" s="752"/>
      <c r="AE3" s="752"/>
      <c r="AF3" s="752"/>
      <c r="AG3" s="752"/>
      <c r="AH3" s="752"/>
      <c r="AI3" s="752"/>
      <c r="AJ3" s="752"/>
      <c r="AK3" s="752"/>
      <c r="AL3" s="752"/>
      <c r="AM3" s="752"/>
      <c r="AN3" s="752"/>
      <c r="AO3" s="752"/>
      <c r="AP3" s="752"/>
    </row>
    <row r="4" spans="1:42" ht="14.25" customHeight="1" thickBot="1" x14ac:dyDescent="0.25">
      <c r="A4" s="1468" t="s">
        <v>226</v>
      </c>
      <c r="B4" s="1497" t="s">
        <v>394</v>
      </c>
      <c r="C4" s="1498" t="s">
        <v>395</v>
      </c>
      <c r="D4" s="1499" t="s">
        <v>396</v>
      </c>
      <c r="E4" s="1498" t="s">
        <v>397</v>
      </c>
      <c r="F4" s="1500" t="s">
        <v>398</v>
      </c>
      <c r="G4" s="1498" t="s">
        <v>399</v>
      </c>
      <c r="H4" s="1500" t="s">
        <v>400</v>
      </c>
      <c r="I4" s="1498" t="s">
        <v>401</v>
      </c>
      <c r="J4" s="1493" t="s">
        <v>402</v>
      </c>
      <c r="K4" s="1493" t="s">
        <v>403</v>
      </c>
      <c r="L4" s="1493" t="s">
        <v>404</v>
      </c>
      <c r="M4" s="1501" t="s">
        <v>405</v>
      </c>
      <c r="N4" s="1493" t="s">
        <v>406</v>
      </c>
      <c r="O4" s="1502" t="s">
        <v>226</v>
      </c>
      <c r="P4" s="1500" t="s">
        <v>407</v>
      </c>
      <c r="Q4" s="1500" t="s">
        <v>408</v>
      </c>
      <c r="R4" s="1498" t="s">
        <v>409</v>
      </c>
      <c r="S4" s="1500" t="s">
        <v>410</v>
      </c>
      <c r="T4" s="1498" t="s">
        <v>411</v>
      </c>
      <c r="U4" s="1500" t="s">
        <v>412</v>
      </c>
      <c r="V4" s="1498" t="s">
        <v>413</v>
      </c>
      <c r="W4" s="1500" t="s">
        <v>414</v>
      </c>
      <c r="X4" s="1498" t="s">
        <v>415</v>
      </c>
      <c r="Y4" s="1493" t="s">
        <v>416</v>
      </c>
      <c r="Z4" s="1493" t="s">
        <v>417</v>
      </c>
      <c r="AA4" s="1493" t="s">
        <v>418</v>
      </c>
      <c r="AB4" s="1501" t="s">
        <v>419</v>
      </c>
      <c r="AC4" s="1502" t="s">
        <v>226</v>
      </c>
      <c r="AD4" s="1500" t="s">
        <v>420</v>
      </c>
      <c r="AE4" s="1500" t="s">
        <v>421</v>
      </c>
      <c r="AF4" s="1499"/>
      <c r="AG4" s="1500"/>
      <c r="AH4" s="1503"/>
      <c r="AI4" s="1500"/>
      <c r="AJ4" s="1498"/>
      <c r="AK4" s="1500"/>
      <c r="AL4" s="1498"/>
      <c r="AM4" s="1493"/>
      <c r="AN4" s="1493"/>
      <c r="AO4" s="1493"/>
      <c r="AP4" s="1504"/>
    </row>
    <row r="5" spans="1:42" ht="15" customHeight="1" thickBot="1" x14ac:dyDescent="0.25">
      <c r="A5" s="1477" t="s">
        <v>15</v>
      </c>
      <c r="B5" s="1478" t="s">
        <v>422</v>
      </c>
      <c r="C5" s="53" t="s">
        <v>423</v>
      </c>
      <c r="D5" s="1479"/>
      <c r="E5" s="53"/>
      <c r="F5" s="1479"/>
      <c r="G5" s="53"/>
      <c r="H5" s="1479"/>
      <c r="I5" s="53"/>
      <c r="J5" s="1479" t="s">
        <v>423</v>
      </c>
      <c r="K5" s="53"/>
      <c r="L5" s="1505" t="s">
        <v>424</v>
      </c>
      <c r="M5" s="53"/>
      <c r="N5" s="1479"/>
      <c r="O5" s="1477" t="s">
        <v>15</v>
      </c>
      <c r="P5" s="1479" t="s">
        <v>425</v>
      </c>
      <c r="Q5" s="1479"/>
      <c r="R5" s="53"/>
      <c r="S5" s="1479"/>
      <c r="T5" s="53"/>
      <c r="U5" s="1506" t="s">
        <v>426</v>
      </c>
      <c r="V5" s="1507" t="s">
        <v>427</v>
      </c>
      <c r="W5" s="1479"/>
      <c r="X5" s="53"/>
      <c r="Y5" s="1479"/>
      <c r="Z5" s="53" t="s">
        <v>428</v>
      </c>
      <c r="AA5" s="1479" t="s">
        <v>429</v>
      </c>
      <c r="AB5" s="53"/>
      <c r="AC5" s="1477" t="s">
        <v>15</v>
      </c>
      <c r="AD5" s="1479" t="s">
        <v>430</v>
      </c>
      <c r="AE5" s="1479" t="s">
        <v>431</v>
      </c>
      <c r="AF5" s="1479"/>
      <c r="AG5" s="1479"/>
      <c r="AH5" s="53"/>
      <c r="AI5" s="1479"/>
      <c r="AJ5" s="53"/>
      <c r="AK5" s="1479"/>
      <c r="AL5" s="53"/>
      <c r="AM5" s="1479"/>
      <c r="AN5" s="53"/>
      <c r="AO5" s="1479"/>
      <c r="AP5" s="53"/>
    </row>
    <row r="6" spans="1:42" ht="40.5" customHeight="1" thickBot="1" x14ac:dyDescent="0.25">
      <c r="A6" s="69"/>
      <c r="B6" s="1482"/>
      <c r="C6" s="1483"/>
      <c r="D6" s="1508"/>
      <c r="E6" s="1481"/>
      <c r="F6" s="1482"/>
      <c r="G6" s="1483"/>
      <c r="H6" s="1509" t="s">
        <v>400</v>
      </c>
      <c r="I6" s="1481"/>
      <c r="J6" s="1482"/>
      <c r="K6" s="1481"/>
      <c r="L6" s="1482"/>
      <c r="M6" s="1481"/>
      <c r="N6" s="1481"/>
      <c r="O6" s="69"/>
      <c r="P6" s="70"/>
      <c r="Q6" s="71"/>
      <c r="S6" s="73"/>
      <c r="T6" s="70"/>
      <c r="U6" s="71"/>
      <c r="W6" s="1481"/>
      <c r="X6" s="1482"/>
      <c r="Y6" s="73"/>
      <c r="Z6" s="70"/>
      <c r="AA6" s="1481"/>
      <c r="AB6" s="1481"/>
      <c r="AC6" s="69"/>
      <c r="AD6" s="1482"/>
      <c r="AE6" s="1483"/>
      <c r="AF6" s="1508"/>
      <c r="AG6" s="1481"/>
      <c r="AH6" s="1482"/>
      <c r="AI6" s="1483"/>
      <c r="AK6" s="1481"/>
      <c r="AL6" s="1482"/>
      <c r="AM6" s="1481"/>
      <c r="AN6" s="1482"/>
      <c r="AO6" s="1481"/>
      <c r="AP6" s="1481"/>
    </row>
    <row r="7" spans="1:42" ht="20.100000000000001" customHeight="1" thickBot="1" x14ac:dyDescent="0.3">
      <c r="A7" s="900" t="s">
        <v>26</v>
      </c>
      <c r="B7" s="1485">
        <v>41</v>
      </c>
      <c r="C7" s="1485">
        <v>437</v>
      </c>
      <c r="D7" s="1485">
        <v>196</v>
      </c>
      <c r="E7" s="1485">
        <v>118</v>
      </c>
      <c r="F7" s="1485">
        <v>88</v>
      </c>
      <c r="G7" s="1485">
        <v>53</v>
      </c>
      <c r="H7" s="1485">
        <v>57</v>
      </c>
      <c r="I7" s="1485">
        <v>119</v>
      </c>
      <c r="J7" s="1485">
        <v>479</v>
      </c>
      <c r="K7" s="1485">
        <v>54</v>
      </c>
      <c r="L7" s="1485">
        <v>180</v>
      </c>
      <c r="M7" s="1485">
        <v>205</v>
      </c>
      <c r="N7" s="1485">
        <v>196</v>
      </c>
      <c r="O7" s="900" t="s">
        <v>26</v>
      </c>
      <c r="P7" s="1485">
        <v>54</v>
      </c>
      <c r="Q7" s="1485">
        <v>576</v>
      </c>
      <c r="R7" s="1485">
        <v>48</v>
      </c>
      <c r="S7" s="1485">
        <v>636</v>
      </c>
      <c r="T7" s="1485">
        <v>278</v>
      </c>
      <c r="U7" s="1485">
        <v>305</v>
      </c>
      <c r="V7" s="1485">
        <v>84</v>
      </c>
      <c r="W7" s="1485">
        <v>1025</v>
      </c>
      <c r="X7" s="1485">
        <v>74</v>
      </c>
      <c r="Y7" s="1485">
        <v>163</v>
      </c>
      <c r="Z7" s="1485">
        <v>158</v>
      </c>
      <c r="AA7" s="1485">
        <v>83</v>
      </c>
      <c r="AB7" s="1485">
        <v>229</v>
      </c>
      <c r="AC7" s="900" t="s">
        <v>26</v>
      </c>
      <c r="AD7" s="1485">
        <v>142</v>
      </c>
      <c r="AE7" s="1485">
        <v>135</v>
      </c>
      <c r="AF7" s="1485"/>
      <c r="AG7" s="1485"/>
      <c r="AH7" s="1485"/>
      <c r="AI7" s="1485"/>
      <c r="AJ7" s="1485"/>
      <c r="AK7" s="1485"/>
      <c r="AL7" s="1485"/>
      <c r="AM7" s="1485"/>
      <c r="AN7" s="1485"/>
      <c r="AO7" s="1485"/>
      <c r="AP7" s="1485"/>
    </row>
    <row r="8" spans="1:42" ht="5.0999999999999996" customHeight="1" thickBot="1" x14ac:dyDescent="0.3">
      <c r="A8" s="1314"/>
      <c r="B8" s="1486"/>
      <c r="C8" s="1486"/>
      <c r="D8" s="1486"/>
      <c r="E8" s="1486"/>
      <c r="F8" s="1486"/>
      <c r="G8" s="1486"/>
      <c r="H8" s="1486"/>
      <c r="I8" s="1486"/>
      <c r="J8" s="1486"/>
      <c r="K8" s="1486"/>
      <c r="L8" s="1486"/>
      <c r="M8" s="1486"/>
      <c r="N8" s="1486"/>
      <c r="O8" s="1314"/>
      <c r="P8" s="1486"/>
      <c r="Q8" s="1486"/>
      <c r="R8" s="1486"/>
      <c r="S8" s="1486"/>
      <c r="T8" s="1486"/>
      <c r="U8" s="1486"/>
      <c r="V8" s="1486"/>
      <c r="W8" s="1486"/>
      <c r="X8" s="1486"/>
      <c r="Y8" s="1486"/>
      <c r="Z8" s="1486"/>
      <c r="AA8" s="1486"/>
      <c r="AB8" s="1486"/>
      <c r="AC8" s="1314"/>
      <c r="AD8" s="1486"/>
      <c r="AE8" s="1486"/>
      <c r="AF8" s="1486"/>
      <c r="AG8" s="1486"/>
      <c r="AH8" s="1486"/>
      <c r="AI8" s="1486"/>
      <c r="AJ8" s="1486"/>
      <c r="AK8" s="1486"/>
      <c r="AL8" s="1486"/>
      <c r="AM8" s="1486"/>
      <c r="AN8" s="1486"/>
      <c r="AO8" s="1486"/>
      <c r="AP8" s="1486"/>
    </row>
    <row r="9" spans="1:42" ht="20.100000000000001" customHeight="1" thickBot="1" x14ac:dyDescent="0.3">
      <c r="A9" s="900" t="s">
        <v>27</v>
      </c>
      <c r="B9" s="1485">
        <v>40</v>
      </c>
      <c r="C9" s="1485">
        <v>437</v>
      </c>
      <c r="D9" s="1485">
        <v>197</v>
      </c>
      <c r="E9" s="1485">
        <v>117</v>
      </c>
      <c r="F9" s="1485">
        <v>90</v>
      </c>
      <c r="G9" s="1485">
        <v>56</v>
      </c>
      <c r="H9" s="1485">
        <v>57</v>
      </c>
      <c r="I9" s="1485">
        <v>119</v>
      </c>
      <c r="J9" s="1485">
        <v>478</v>
      </c>
      <c r="K9" s="1485">
        <v>54</v>
      </c>
      <c r="L9" s="1485">
        <v>184</v>
      </c>
      <c r="M9" s="1485">
        <v>205</v>
      </c>
      <c r="N9" s="1485">
        <v>196</v>
      </c>
      <c r="O9" s="900" t="s">
        <v>27</v>
      </c>
      <c r="P9" s="1485">
        <v>54</v>
      </c>
      <c r="Q9" s="1485">
        <v>576</v>
      </c>
      <c r="R9" s="1485">
        <v>49</v>
      </c>
      <c r="S9" s="1485">
        <v>635</v>
      </c>
      <c r="T9" s="1485">
        <v>276</v>
      </c>
      <c r="U9" s="1485">
        <v>305</v>
      </c>
      <c r="V9" s="1485">
        <v>84</v>
      </c>
      <c r="W9" s="1485">
        <v>1030</v>
      </c>
      <c r="X9" s="1485">
        <v>73</v>
      </c>
      <c r="Y9" s="1485">
        <v>162</v>
      </c>
      <c r="Z9" s="1485">
        <v>158</v>
      </c>
      <c r="AA9" s="1485">
        <v>83</v>
      </c>
      <c r="AB9" s="1485">
        <v>230</v>
      </c>
      <c r="AC9" s="900" t="s">
        <v>27</v>
      </c>
      <c r="AD9" s="1485">
        <v>142</v>
      </c>
      <c r="AE9" s="1485">
        <v>134</v>
      </c>
      <c r="AF9" s="1485"/>
      <c r="AG9" s="1485"/>
      <c r="AH9" s="1485"/>
      <c r="AI9" s="1485"/>
      <c r="AJ9" s="1485"/>
      <c r="AK9" s="1485"/>
      <c r="AL9" s="1485"/>
      <c r="AM9" s="1485"/>
      <c r="AN9" s="1485"/>
      <c r="AO9" s="1485"/>
      <c r="AP9" s="1485"/>
    </row>
    <row r="10" spans="1:42" ht="5.0999999999999996" customHeight="1" thickBot="1" x14ac:dyDescent="0.3">
      <c r="A10" s="1487"/>
      <c r="B10" s="1486"/>
      <c r="C10" s="1486"/>
      <c r="D10" s="1486"/>
      <c r="E10" s="1486"/>
      <c r="F10" s="1486"/>
      <c r="G10" s="1486"/>
      <c r="H10" s="1486"/>
      <c r="I10" s="1486"/>
      <c r="J10" s="1486"/>
      <c r="K10" s="1486"/>
      <c r="L10" s="1486"/>
      <c r="M10" s="1486"/>
      <c r="N10" s="1486"/>
      <c r="O10" s="1487"/>
      <c r="P10" s="1486"/>
      <c r="Q10" s="1486"/>
      <c r="R10" s="1486"/>
      <c r="S10" s="1486"/>
      <c r="T10" s="1486"/>
      <c r="U10" s="1486"/>
      <c r="V10" s="1486"/>
      <c r="W10" s="1486"/>
      <c r="X10" s="1486"/>
      <c r="Y10" s="1486"/>
      <c r="Z10" s="1486"/>
      <c r="AA10" s="1486"/>
      <c r="AB10" s="1486"/>
      <c r="AC10" s="1487"/>
      <c r="AD10" s="1486"/>
      <c r="AE10" s="1486"/>
      <c r="AF10" s="1486"/>
      <c r="AG10" s="1486"/>
      <c r="AH10" s="1486"/>
      <c r="AI10" s="1486"/>
      <c r="AJ10" s="1486"/>
      <c r="AK10" s="1486"/>
      <c r="AL10" s="1486"/>
      <c r="AM10" s="1486"/>
      <c r="AN10" s="1486"/>
      <c r="AO10" s="1486"/>
      <c r="AP10" s="1486"/>
    </row>
    <row r="11" spans="1:42" ht="20.100000000000001" customHeight="1" thickBot="1" x14ac:dyDescent="0.3">
      <c r="A11" s="900" t="s">
        <v>28</v>
      </c>
      <c r="B11" s="1485">
        <v>40</v>
      </c>
      <c r="C11" s="1485">
        <v>437</v>
      </c>
      <c r="D11" s="1485">
        <v>197</v>
      </c>
      <c r="E11" s="1485">
        <v>120</v>
      </c>
      <c r="F11" s="1485">
        <v>90</v>
      </c>
      <c r="G11" s="1485">
        <v>56</v>
      </c>
      <c r="H11" s="1485">
        <v>57</v>
      </c>
      <c r="I11" s="1485">
        <v>119</v>
      </c>
      <c r="J11" s="1485">
        <v>481</v>
      </c>
      <c r="K11" s="1485">
        <v>54</v>
      </c>
      <c r="L11" s="1485">
        <v>188</v>
      </c>
      <c r="M11" s="1485">
        <v>205</v>
      </c>
      <c r="N11" s="1485">
        <v>199</v>
      </c>
      <c r="O11" s="900" t="s">
        <v>28</v>
      </c>
      <c r="P11" s="1485">
        <v>53</v>
      </c>
      <c r="Q11" s="1485">
        <v>576</v>
      </c>
      <c r="R11" s="1485">
        <v>49</v>
      </c>
      <c r="S11" s="1485">
        <v>635</v>
      </c>
      <c r="T11" s="1485">
        <v>275</v>
      </c>
      <c r="U11" s="1485">
        <v>305</v>
      </c>
      <c r="V11" s="1485">
        <v>84</v>
      </c>
      <c r="W11" s="1485">
        <v>1029</v>
      </c>
      <c r="X11" s="1485">
        <v>73</v>
      </c>
      <c r="Y11" s="1485">
        <v>162</v>
      </c>
      <c r="Z11" s="1485">
        <v>157</v>
      </c>
      <c r="AA11" s="1485">
        <v>83</v>
      </c>
      <c r="AB11" s="1485">
        <v>232</v>
      </c>
      <c r="AC11" s="900" t="s">
        <v>28</v>
      </c>
      <c r="AD11" s="1485">
        <v>141</v>
      </c>
      <c r="AE11" s="1485">
        <v>135</v>
      </c>
      <c r="AF11" s="1485"/>
      <c r="AG11" s="1485"/>
      <c r="AH11" s="1485"/>
      <c r="AI11" s="1485"/>
      <c r="AJ11" s="1485"/>
      <c r="AK11" s="1485"/>
      <c r="AL11" s="1485"/>
      <c r="AM11" s="1485"/>
      <c r="AN11" s="1485"/>
      <c r="AO11" s="1485"/>
      <c r="AP11" s="1485"/>
    </row>
    <row r="12" spans="1:42" ht="5.0999999999999996" customHeight="1" thickBot="1" x14ac:dyDescent="0.3">
      <c r="A12" s="1314"/>
      <c r="B12" s="1486"/>
      <c r="C12" s="1486"/>
      <c r="D12" s="1486"/>
      <c r="E12" s="1486"/>
      <c r="F12" s="1486"/>
      <c r="G12" s="1486"/>
      <c r="H12" s="1486"/>
      <c r="I12" s="1486"/>
      <c r="J12" s="1486"/>
      <c r="K12" s="1486"/>
      <c r="L12" s="1486"/>
      <c r="M12" s="1486"/>
      <c r="N12" s="1486"/>
      <c r="O12" s="1314"/>
      <c r="P12" s="1486"/>
      <c r="Q12" s="1486"/>
      <c r="R12" s="1486"/>
      <c r="S12" s="1486"/>
      <c r="T12" s="1486"/>
      <c r="U12" s="1486"/>
      <c r="V12" s="1486"/>
      <c r="W12" s="1486"/>
      <c r="X12" s="1486"/>
      <c r="Y12" s="1486"/>
      <c r="Z12" s="1486"/>
      <c r="AA12" s="1486"/>
      <c r="AB12" s="1486"/>
      <c r="AC12" s="1314"/>
      <c r="AD12" s="1486"/>
      <c r="AE12" s="1486"/>
      <c r="AF12" s="1486"/>
      <c r="AG12" s="1486"/>
      <c r="AH12" s="1486"/>
      <c r="AI12" s="1486"/>
      <c r="AJ12" s="1486"/>
      <c r="AK12" s="1486"/>
      <c r="AL12" s="1486"/>
      <c r="AM12" s="1486"/>
      <c r="AN12" s="1486"/>
      <c r="AO12" s="1486"/>
      <c r="AP12" s="1486"/>
    </row>
    <row r="13" spans="1:42" ht="20.100000000000001" customHeight="1" thickBot="1" x14ac:dyDescent="0.3">
      <c r="A13" s="900" t="s">
        <v>29</v>
      </c>
      <c r="B13" s="1485">
        <v>37</v>
      </c>
      <c r="C13" s="1485">
        <v>437</v>
      </c>
      <c r="D13" s="1485">
        <v>198</v>
      </c>
      <c r="E13" s="1485">
        <v>118</v>
      </c>
      <c r="F13" s="1485">
        <v>91</v>
      </c>
      <c r="G13" s="1485">
        <v>57</v>
      </c>
      <c r="H13" s="1485">
        <v>58</v>
      </c>
      <c r="I13" s="1485">
        <v>119</v>
      </c>
      <c r="J13" s="1485">
        <v>479</v>
      </c>
      <c r="K13" s="1485">
        <v>54</v>
      </c>
      <c r="L13" s="1485">
        <v>189</v>
      </c>
      <c r="M13" s="1485">
        <v>206</v>
      </c>
      <c r="N13" s="1485">
        <v>199</v>
      </c>
      <c r="O13" s="900" t="s">
        <v>29</v>
      </c>
      <c r="P13" s="1485">
        <v>56</v>
      </c>
      <c r="Q13" s="1485">
        <v>576</v>
      </c>
      <c r="R13" s="1485">
        <v>50</v>
      </c>
      <c r="S13" s="1485">
        <v>637</v>
      </c>
      <c r="T13" s="1485">
        <v>272</v>
      </c>
      <c r="U13" s="1485">
        <v>305</v>
      </c>
      <c r="V13" s="1485">
        <v>86</v>
      </c>
      <c r="W13" s="1485">
        <v>1030</v>
      </c>
      <c r="X13" s="1485">
        <v>73</v>
      </c>
      <c r="Y13" s="1485">
        <v>163</v>
      </c>
      <c r="Z13" s="1485">
        <v>159</v>
      </c>
      <c r="AA13" s="1485">
        <v>84</v>
      </c>
      <c r="AB13" s="1485">
        <v>228</v>
      </c>
      <c r="AC13" s="900" t="s">
        <v>29</v>
      </c>
      <c r="AD13" s="1485">
        <v>141</v>
      </c>
      <c r="AE13" s="1485">
        <v>140</v>
      </c>
      <c r="AF13" s="1485"/>
      <c r="AG13" s="1485"/>
      <c r="AH13" s="1485"/>
      <c r="AI13" s="1485"/>
      <c r="AJ13" s="1485"/>
      <c r="AK13" s="1485"/>
      <c r="AL13" s="1485"/>
      <c r="AM13" s="1485"/>
      <c r="AN13" s="1485"/>
      <c r="AO13" s="1485"/>
      <c r="AP13" s="1485"/>
    </row>
    <row r="14" spans="1:42" ht="5.0999999999999996" customHeight="1" thickBot="1" x14ac:dyDescent="0.3">
      <c r="A14" s="1314"/>
      <c r="B14" s="1486"/>
      <c r="C14" s="1486"/>
      <c r="D14" s="1486"/>
      <c r="E14" s="1486"/>
      <c r="F14" s="1486"/>
      <c r="G14" s="1486"/>
      <c r="H14" s="1486"/>
      <c r="I14" s="1486"/>
      <c r="J14" s="1486"/>
      <c r="K14" s="1486"/>
      <c r="L14" s="1486"/>
      <c r="M14" s="1486"/>
      <c r="N14" s="1486"/>
      <c r="O14" s="1314"/>
      <c r="P14" s="1486"/>
      <c r="Q14" s="1486"/>
      <c r="R14" s="1486"/>
      <c r="S14" s="1486"/>
      <c r="T14" s="1486"/>
      <c r="U14" s="1486"/>
      <c r="V14" s="1486"/>
      <c r="W14" s="1486"/>
      <c r="X14" s="1486"/>
      <c r="Y14" s="1486"/>
      <c r="Z14" s="1486"/>
      <c r="AA14" s="1486"/>
      <c r="AB14" s="1486"/>
      <c r="AC14" s="1314"/>
      <c r="AD14" s="1486"/>
      <c r="AE14" s="1486"/>
      <c r="AF14" s="1486"/>
      <c r="AG14" s="1486"/>
      <c r="AH14" s="1486"/>
      <c r="AI14" s="1486"/>
      <c r="AJ14" s="1486"/>
      <c r="AK14" s="1486"/>
      <c r="AL14" s="1486"/>
      <c r="AM14" s="1486"/>
      <c r="AN14" s="1486"/>
      <c r="AO14" s="1486"/>
      <c r="AP14" s="1486"/>
    </row>
    <row r="15" spans="1:42" ht="20.100000000000001" customHeight="1" thickBot="1" x14ac:dyDescent="0.3">
      <c r="A15" s="900" t="s">
        <v>30</v>
      </c>
      <c r="B15" s="1485">
        <v>38</v>
      </c>
      <c r="C15" s="1485">
        <v>437</v>
      </c>
      <c r="D15" s="1485">
        <v>199</v>
      </c>
      <c r="E15" s="1485">
        <v>117</v>
      </c>
      <c r="F15" s="1485">
        <v>88</v>
      </c>
      <c r="G15" s="1485">
        <v>56</v>
      </c>
      <c r="H15" s="1485">
        <v>57</v>
      </c>
      <c r="I15" s="1485">
        <v>118</v>
      </c>
      <c r="J15" s="1485">
        <v>477</v>
      </c>
      <c r="K15" s="1485">
        <v>54</v>
      </c>
      <c r="L15" s="1485">
        <v>191</v>
      </c>
      <c r="M15" s="1485">
        <v>205</v>
      </c>
      <c r="N15" s="1485">
        <v>199</v>
      </c>
      <c r="O15" s="900" t="s">
        <v>30</v>
      </c>
      <c r="P15" s="1485">
        <v>55</v>
      </c>
      <c r="Q15" s="1485">
        <v>576</v>
      </c>
      <c r="R15" s="1485">
        <v>50</v>
      </c>
      <c r="S15" s="1485">
        <v>637</v>
      </c>
      <c r="T15" s="1485">
        <v>274</v>
      </c>
      <c r="U15" s="1485">
        <v>304</v>
      </c>
      <c r="V15" s="1485">
        <v>88</v>
      </c>
      <c r="W15" s="1485">
        <v>1028</v>
      </c>
      <c r="X15" s="1485">
        <v>73</v>
      </c>
      <c r="Y15" s="1485">
        <v>162</v>
      </c>
      <c r="Z15" s="1485">
        <v>158</v>
      </c>
      <c r="AA15" s="1485">
        <v>84</v>
      </c>
      <c r="AB15" s="1485">
        <v>227</v>
      </c>
      <c r="AC15" s="900" t="s">
        <v>30</v>
      </c>
      <c r="AD15" s="1485">
        <v>139</v>
      </c>
      <c r="AE15" s="1485">
        <v>140</v>
      </c>
      <c r="AF15" s="1485"/>
      <c r="AG15" s="1485"/>
      <c r="AH15" s="1485"/>
      <c r="AI15" s="1485"/>
      <c r="AJ15" s="1485"/>
      <c r="AK15" s="1485"/>
      <c r="AL15" s="1485"/>
      <c r="AM15" s="1485"/>
      <c r="AN15" s="1485"/>
      <c r="AO15" s="1485"/>
      <c r="AP15" s="1485"/>
    </row>
    <row r="16" spans="1:42" ht="5.0999999999999996" customHeight="1" thickBot="1" x14ac:dyDescent="0.3">
      <c r="A16" s="1314"/>
      <c r="B16" s="1486"/>
      <c r="C16" s="1486"/>
      <c r="D16" s="1486"/>
      <c r="E16" s="1486"/>
      <c r="F16" s="1486"/>
      <c r="G16" s="1486"/>
      <c r="H16" s="1486"/>
      <c r="I16" s="1486"/>
      <c r="J16" s="1486"/>
      <c r="K16" s="1486"/>
      <c r="L16" s="1486"/>
      <c r="M16" s="1486"/>
      <c r="N16" s="1486"/>
      <c r="O16" s="1314"/>
      <c r="P16" s="1486"/>
      <c r="Q16" s="1486"/>
      <c r="R16" s="1486"/>
      <c r="S16" s="1486"/>
      <c r="T16" s="1486"/>
      <c r="U16" s="1486"/>
      <c r="V16" s="1486"/>
      <c r="W16" s="1486"/>
      <c r="X16" s="1486"/>
      <c r="Y16" s="1486"/>
      <c r="Z16" s="1486"/>
      <c r="AA16" s="1486"/>
      <c r="AB16" s="1486"/>
      <c r="AC16" s="1314"/>
      <c r="AD16" s="1486"/>
      <c r="AE16" s="1486"/>
      <c r="AF16" s="1486"/>
      <c r="AG16" s="1486"/>
      <c r="AH16" s="1486"/>
      <c r="AI16" s="1486"/>
      <c r="AJ16" s="1486"/>
      <c r="AK16" s="1486"/>
      <c r="AL16" s="1486"/>
      <c r="AM16" s="1486"/>
      <c r="AN16" s="1486"/>
      <c r="AO16" s="1486"/>
      <c r="AP16" s="1486"/>
    </row>
    <row r="17" spans="1:42" ht="20.100000000000001" customHeight="1" thickBot="1" x14ac:dyDescent="0.3">
      <c r="A17" s="900" t="s">
        <v>31</v>
      </c>
      <c r="B17" s="1485">
        <v>36</v>
      </c>
      <c r="C17" s="1485">
        <v>436</v>
      </c>
      <c r="D17" s="1485">
        <v>200</v>
      </c>
      <c r="E17" s="1485">
        <v>118</v>
      </c>
      <c r="F17" s="1485">
        <v>88</v>
      </c>
      <c r="G17" s="1485">
        <v>57</v>
      </c>
      <c r="H17" s="1485">
        <v>57</v>
      </c>
      <c r="I17" s="1485">
        <v>122</v>
      </c>
      <c r="J17" s="1485">
        <v>473</v>
      </c>
      <c r="K17" s="1485">
        <v>56</v>
      </c>
      <c r="L17" s="1485">
        <v>186</v>
      </c>
      <c r="M17" s="1485">
        <v>207</v>
      </c>
      <c r="N17" s="1485">
        <v>204</v>
      </c>
      <c r="O17" s="900" t="s">
        <v>31</v>
      </c>
      <c r="P17" s="1485">
        <v>55</v>
      </c>
      <c r="Q17" s="1485">
        <v>577</v>
      </c>
      <c r="R17" s="1485">
        <v>50</v>
      </c>
      <c r="S17" s="1485">
        <v>640</v>
      </c>
      <c r="T17" s="1485">
        <v>272</v>
      </c>
      <c r="U17" s="1485">
        <v>308</v>
      </c>
      <c r="V17" s="1485">
        <v>86</v>
      </c>
      <c r="W17" s="1485">
        <v>1038</v>
      </c>
      <c r="X17" s="1485">
        <v>74</v>
      </c>
      <c r="Y17" s="1485">
        <v>163</v>
      </c>
      <c r="Z17" s="1485">
        <v>162</v>
      </c>
      <c r="AA17" s="1485">
        <v>87</v>
      </c>
      <c r="AB17" s="1485">
        <v>226</v>
      </c>
      <c r="AC17" s="900" t="s">
        <v>31</v>
      </c>
      <c r="AD17" s="1485">
        <v>141</v>
      </c>
      <c r="AE17" s="1485">
        <v>139</v>
      </c>
      <c r="AF17" s="1485"/>
      <c r="AG17" s="1485"/>
      <c r="AH17" s="1485"/>
      <c r="AI17" s="1485"/>
      <c r="AJ17" s="1485"/>
      <c r="AK17" s="1485"/>
      <c r="AL17" s="1485"/>
      <c r="AM17" s="1485"/>
      <c r="AN17" s="1485"/>
      <c r="AO17" s="1485"/>
      <c r="AP17" s="1485"/>
    </row>
    <row r="18" spans="1:42" ht="5.0999999999999996" customHeight="1" thickBot="1" x14ac:dyDescent="0.3">
      <c r="A18" s="1314"/>
      <c r="B18" s="1486"/>
      <c r="C18" s="1486"/>
      <c r="D18" s="1486"/>
      <c r="E18" s="1486"/>
      <c r="F18" s="1486"/>
      <c r="G18" s="1486"/>
      <c r="H18" s="1486"/>
      <c r="I18" s="1486"/>
      <c r="J18" s="1486"/>
      <c r="K18" s="1486"/>
      <c r="L18" s="1486"/>
      <c r="M18" s="1486"/>
      <c r="N18" s="1486"/>
      <c r="O18" s="1314"/>
      <c r="P18" s="1486"/>
      <c r="Q18" s="1486"/>
      <c r="R18" s="1486"/>
      <c r="S18" s="1486"/>
      <c r="T18" s="1486"/>
      <c r="U18" s="1486"/>
      <c r="V18" s="1486"/>
      <c r="W18" s="1486"/>
      <c r="X18" s="1486"/>
      <c r="Y18" s="1486"/>
      <c r="Z18" s="1486"/>
      <c r="AA18" s="1486"/>
      <c r="AB18" s="1486"/>
      <c r="AC18" s="1314"/>
      <c r="AD18" s="1486"/>
      <c r="AE18" s="1486"/>
      <c r="AF18" s="1486"/>
      <c r="AG18" s="1486"/>
      <c r="AH18" s="1486"/>
      <c r="AI18" s="1486"/>
      <c r="AJ18" s="1486"/>
      <c r="AK18" s="1486"/>
      <c r="AL18" s="1486"/>
      <c r="AM18" s="1486"/>
      <c r="AN18" s="1486"/>
      <c r="AO18" s="1486"/>
      <c r="AP18" s="1486"/>
    </row>
    <row r="19" spans="1:42" ht="20.100000000000001" customHeight="1" thickBot="1" x14ac:dyDescent="0.3">
      <c r="A19" s="900" t="s">
        <v>32</v>
      </c>
      <c r="B19" s="1485">
        <v>36</v>
      </c>
      <c r="C19" s="1485">
        <v>434</v>
      </c>
      <c r="D19" s="1488">
        <v>202</v>
      </c>
      <c r="E19" s="1485">
        <v>116</v>
      </c>
      <c r="F19" s="1485">
        <v>86</v>
      </c>
      <c r="G19" s="1485">
        <v>57</v>
      </c>
      <c r="H19" s="1485">
        <v>57</v>
      </c>
      <c r="I19" s="1485">
        <v>120</v>
      </c>
      <c r="J19" s="1485">
        <v>471</v>
      </c>
      <c r="K19" s="1485">
        <v>56</v>
      </c>
      <c r="L19" s="1485">
        <v>186</v>
      </c>
      <c r="M19" s="1485">
        <v>209</v>
      </c>
      <c r="N19" s="1485">
        <v>204</v>
      </c>
      <c r="O19" s="900" t="s">
        <v>32</v>
      </c>
      <c r="P19" s="1485">
        <v>55</v>
      </c>
      <c r="Q19" s="1485">
        <v>576</v>
      </c>
      <c r="R19" s="1488">
        <v>51</v>
      </c>
      <c r="S19" s="1485">
        <v>641</v>
      </c>
      <c r="T19" s="1485">
        <v>269</v>
      </c>
      <c r="U19" s="1485">
        <v>308</v>
      </c>
      <c r="V19" s="1485">
        <v>87</v>
      </c>
      <c r="W19" s="1485">
        <v>1040</v>
      </c>
      <c r="X19" s="1485">
        <v>74</v>
      </c>
      <c r="Y19" s="1485">
        <v>164</v>
      </c>
      <c r="Z19" s="1485">
        <v>164</v>
      </c>
      <c r="AA19" s="1485">
        <v>88</v>
      </c>
      <c r="AB19" s="1485">
        <v>227</v>
      </c>
      <c r="AC19" s="900" t="s">
        <v>32</v>
      </c>
      <c r="AD19" s="1485">
        <v>141</v>
      </c>
      <c r="AE19" s="1485">
        <v>141</v>
      </c>
      <c r="AF19" s="1488"/>
      <c r="AG19" s="1485"/>
      <c r="AH19" s="1485"/>
      <c r="AI19" s="1485"/>
      <c r="AJ19" s="1485"/>
      <c r="AK19" s="1485"/>
      <c r="AL19" s="1485"/>
      <c r="AM19" s="1485"/>
      <c r="AN19" s="1485"/>
      <c r="AO19" s="1485"/>
      <c r="AP19" s="1485"/>
    </row>
    <row r="20" spans="1:42" ht="5.0999999999999996" customHeight="1" thickBot="1" x14ac:dyDescent="0.3">
      <c r="A20" s="1314"/>
      <c r="B20" s="1486"/>
      <c r="C20" s="1486"/>
      <c r="D20" s="1486"/>
      <c r="E20" s="1486"/>
      <c r="F20" s="1486"/>
      <c r="G20" s="1486"/>
      <c r="H20" s="1486"/>
      <c r="I20" s="1486"/>
      <c r="J20" s="1486"/>
      <c r="K20" s="1486"/>
      <c r="L20" s="1486"/>
      <c r="M20" s="1486"/>
      <c r="N20" s="1486"/>
      <c r="O20" s="1314"/>
      <c r="P20" s="1486"/>
      <c r="Q20" s="1486"/>
      <c r="R20" s="1486"/>
      <c r="S20" s="1486"/>
      <c r="T20" s="1486"/>
      <c r="U20" s="1486"/>
      <c r="V20" s="1486"/>
      <c r="W20" s="1486"/>
      <c r="X20" s="1486"/>
      <c r="Y20" s="1486"/>
      <c r="Z20" s="1486"/>
      <c r="AA20" s="1486"/>
      <c r="AB20" s="1486"/>
      <c r="AC20" s="1314"/>
      <c r="AD20" s="1486"/>
      <c r="AE20" s="1486"/>
      <c r="AF20" s="1486"/>
      <c r="AG20" s="1486"/>
      <c r="AH20" s="1486"/>
      <c r="AI20" s="1486"/>
      <c r="AJ20" s="1486"/>
      <c r="AK20" s="1486"/>
      <c r="AL20" s="1486"/>
      <c r="AM20" s="1486"/>
      <c r="AN20" s="1486"/>
      <c r="AO20" s="1486"/>
      <c r="AP20" s="1486"/>
    </row>
    <row r="21" spans="1:42" ht="20.100000000000001" customHeight="1" thickBot="1" x14ac:dyDescent="0.3">
      <c r="A21" s="900" t="s">
        <v>33</v>
      </c>
      <c r="B21" s="1485">
        <v>36</v>
      </c>
      <c r="C21" s="1485">
        <v>430</v>
      </c>
      <c r="D21" s="1485">
        <v>207</v>
      </c>
      <c r="E21" s="1485">
        <v>113</v>
      </c>
      <c r="F21" s="1485">
        <v>83</v>
      </c>
      <c r="G21" s="1485">
        <v>57</v>
      </c>
      <c r="H21" s="1485">
        <v>57</v>
      </c>
      <c r="I21" s="1485">
        <v>121</v>
      </c>
      <c r="J21" s="1485">
        <v>467</v>
      </c>
      <c r="K21" s="1485">
        <v>55</v>
      </c>
      <c r="L21" s="1485">
        <v>190</v>
      </c>
      <c r="M21" s="1485">
        <v>212</v>
      </c>
      <c r="N21" s="1485">
        <v>203</v>
      </c>
      <c r="O21" s="900" t="s">
        <v>33</v>
      </c>
      <c r="P21" s="1485">
        <v>56</v>
      </c>
      <c r="Q21" s="1485">
        <v>576</v>
      </c>
      <c r="R21" s="1485">
        <v>51</v>
      </c>
      <c r="S21" s="1485">
        <v>646</v>
      </c>
      <c r="T21" s="1485">
        <v>274</v>
      </c>
      <c r="U21" s="1485">
        <v>306</v>
      </c>
      <c r="V21" s="1485">
        <v>87</v>
      </c>
      <c r="W21" s="1485">
        <v>1042</v>
      </c>
      <c r="X21" s="1485">
        <v>71</v>
      </c>
      <c r="Y21" s="1485">
        <v>165</v>
      </c>
      <c r="Z21" s="1485">
        <v>167</v>
      </c>
      <c r="AA21" s="1485">
        <v>88</v>
      </c>
      <c r="AB21" s="1485">
        <v>225</v>
      </c>
      <c r="AC21" s="900" t="s">
        <v>33</v>
      </c>
      <c r="AD21" s="1485">
        <v>141</v>
      </c>
      <c r="AE21" s="1485">
        <v>143</v>
      </c>
      <c r="AF21" s="1485"/>
      <c r="AG21" s="1485"/>
      <c r="AH21" s="1485"/>
      <c r="AI21" s="1485"/>
      <c r="AJ21" s="1485"/>
      <c r="AK21" s="1485"/>
      <c r="AL21" s="1485"/>
      <c r="AM21" s="1485"/>
      <c r="AN21" s="1485"/>
      <c r="AO21" s="1485"/>
      <c r="AP21" s="1485"/>
    </row>
    <row r="22" spans="1:42" ht="5.0999999999999996" customHeight="1" thickBot="1" x14ac:dyDescent="0.3">
      <c r="A22" s="1314"/>
      <c r="B22" s="1486"/>
      <c r="C22" s="1486"/>
      <c r="D22" s="1486"/>
      <c r="E22" s="1486"/>
      <c r="F22" s="1486"/>
      <c r="G22" s="1486"/>
      <c r="H22" s="1486"/>
      <c r="I22" s="1486"/>
      <c r="J22" s="1486"/>
      <c r="K22" s="1486"/>
      <c r="L22" s="1486"/>
      <c r="M22" s="1486"/>
      <c r="N22" s="1486"/>
      <c r="O22" s="1314"/>
      <c r="P22" s="1486"/>
      <c r="Q22" s="1486"/>
      <c r="R22" s="1486"/>
      <c r="S22" s="1486"/>
      <c r="T22" s="1486"/>
      <c r="U22" s="1486"/>
      <c r="V22" s="1486"/>
      <c r="W22" s="1486"/>
      <c r="X22" s="1486"/>
      <c r="Y22" s="1486"/>
      <c r="Z22" s="1486"/>
      <c r="AA22" s="1486"/>
      <c r="AB22" s="1486"/>
      <c r="AC22" s="1314"/>
      <c r="AD22" s="1486"/>
      <c r="AE22" s="1486"/>
      <c r="AF22" s="1486"/>
      <c r="AG22" s="1486"/>
      <c r="AH22" s="1486"/>
      <c r="AI22" s="1486"/>
      <c r="AJ22" s="1486"/>
      <c r="AK22" s="1486"/>
      <c r="AL22" s="1486"/>
      <c r="AM22" s="1486"/>
      <c r="AN22" s="1486"/>
      <c r="AO22" s="1486"/>
      <c r="AP22" s="1486"/>
    </row>
    <row r="23" spans="1:42" ht="20.100000000000001" customHeight="1" thickBot="1" x14ac:dyDescent="0.3">
      <c r="A23" s="1489" t="s">
        <v>34</v>
      </c>
      <c r="B23" s="1485">
        <v>35</v>
      </c>
      <c r="C23" s="1485">
        <v>430</v>
      </c>
      <c r="D23" s="1485">
        <v>206</v>
      </c>
      <c r="E23" s="1485">
        <v>113</v>
      </c>
      <c r="F23" s="1485">
        <v>84</v>
      </c>
      <c r="G23" s="1485">
        <v>57</v>
      </c>
      <c r="H23" s="1485">
        <v>57</v>
      </c>
      <c r="I23" s="1485">
        <v>119</v>
      </c>
      <c r="J23" s="1485">
        <v>469</v>
      </c>
      <c r="K23" s="1485">
        <v>56</v>
      </c>
      <c r="L23" s="1485">
        <v>189</v>
      </c>
      <c r="M23" s="1485">
        <v>212</v>
      </c>
      <c r="N23" s="1485">
        <v>206</v>
      </c>
      <c r="O23" s="1489" t="s">
        <v>34</v>
      </c>
      <c r="P23" s="1485">
        <v>56</v>
      </c>
      <c r="Q23" s="1485">
        <v>601</v>
      </c>
      <c r="R23" s="1485">
        <v>51</v>
      </c>
      <c r="S23" s="1485">
        <v>640</v>
      </c>
      <c r="T23" s="1485">
        <v>294</v>
      </c>
      <c r="U23" s="1485">
        <v>307</v>
      </c>
      <c r="V23" s="1485">
        <v>86</v>
      </c>
      <c r="W23" s="1485">
        <v>1045</v>
      </c>
      <c r="X23" s="1485">
        <v>69</v>
      </c>
      <c r="Y23" s="1485">
        <v>165</v>
      </c>
      <c r="Z23" s="1485">
        <v>164</v>
      </c>
      <c r="AA23" s="1485">
        <v>88</v>
      </c>
      <c r="AB23" s="1485">
        <v>226</v>
      </c>
      <c r="AC23" s="1489" t="s">
        <v>34</v>
      </c>
      <c r="AD23" s="1485">
        <v>140</v>
      </c>
      <c r="AE23" s="1485">
        <v>144</v>
      </c>
      <c r="AF23" s="1485"/>
      <c r="AG23" s="1485"/>
      <c r="AH23" s="1485"/>
      <c r="AI23" s="1485"/>
      <c r="AJ23" s="1485"/>
      <c r="AK23" s="1485"/>
      <c r="AL23" s="1485"/>
      <c r="AM23" s="1485"/>
      <c r="AN23" s="1485"/>
      <c r="AO23" s="1485"/>
      <c r="AP23" s="1485"/>
    </row>
    <row r="24" spans="1:42" ht="5.0999999999999996" customHeight="1" thickBot="1" x14ac:dyDescent="0.3">
      <c r="A24" s="1314"/>
      <c r="B24" s="1486"/>
      <c r="C24" s="1486"/>
      <c r="D24" s="1486"/>
      <c r="E24" s="1486"/>
      <c r="F24" s="1486"/>
      <c r="G24" s="1486"/>
      <c r="H24" s="1486"/>
      <c r="I24" s="1486"/>
      <c r="J24" s="1486"/>
      <c r="K24" s="1486"/>
      <c r="L24" s="1486"/>
      <c r="M24" s="1486"/>
      <c r="N24" s="1486"/>
      <c r="O24" s="1314"/>
      <c r="P24" s="1486"/>
      <c r="Q24" s="1486"/>
      <c r="R24" s="1486"/>
      <c r="S24" s="1486"/>
      <c r="T24" s="1486"/>
      <c r="U24" s="1486"/>
      <c r="V24" s="1486"/>
      <c r="W24" s="1486"/>
      <c r="X24" s="1486"/>
      <c r="Y24" s="1486"/>
      <c r="Z24" s="1486"/>
      <c r="AA24" s="1486"/>
      <c r="AB24" s="1486"/>
      <c r="AC24" s="1314"/>
      <c r="AD24" s="1486"/>
      <c r="AE24" s="1486"/>
      <c r="AF24" s="1486"/>
      <c r="AG24" s="1486"/>
      <c r="AH24" s="1486"/>
      <c r="AI24" s="1486"/>
      <c r="AJ24" s="1486"/>
      <c r="AK24" s="1486"/>
      <c r="AL24" s="1486"/>
      <c r="AM24" s="1486"/>
      <c r="AN24" s="1486"/>
      <c r="AO24" s="1486"/>
      <c r="AP24" s="1486"/>
    </row>
    <row r="25" spans="1:42" ht="20.100000000000001" customHeight="1" thickBot="1" x14ac:dyDescent="0.3">
      <c r="A25" s="900" t="s">
        <v>35</v>
      </c>
      <c r="B25" s="1485">
        <v>35</v>
      </c>
      <c r="C25" s="1485">
        <v>433</v>
      </c>
      <c r="D25" s="1485">
        <v>206</v>
      </c>
      <c r="E25" s="1485">
        <v>112</v>
      </c>
      <c r="F25" s="1485">
        <v>81</v>
      </c>
      <c r="G25" s="1485">
        <v>60</v>
      </c>
      <c r="H25" s="1485">
        <v>58</v>
      </c>
      <c r="I25" s="1485">
        <v>118</v>
      </c>
      <c r="J25" s="1485">
        <v>467</v>
      </c>
      <c r="K25" s="1485">
        <v>56</v>
      </c>
      <c r="L25" s="1485">
        <v>186</v>
      </c>
      <c r="M25" s="1485">
        <v>213</v>
      </c>
      <c r="N25" s="1485">
        <v>209</v>
      </c>
      <c r="O25" s="900" t="s">
        <v>35</v>
      </c>
      <c r="P25" s="1485">
        <v>56</v>
      </c>
      <c r="Q25" s="1485">
        <v>607</v>
      </c>
      <c r="R25" s="1485">
        <v>51</v>
      </c>
      <c r="S25" s="1485">
        <v>643</v>
      </c>
      <c r="T25" s="1485">
        <v>293</v>
      </c>
      <c r="U25" s="1485">
        <v>307</v>
      </c>
      <c r="V25" s="1485">
        <v>86</v>
      </c>
      <c r="W25" s="1485">
        <v>1045</v>
      </c>
      <c r="X25" s="1485">
        <v>69</v>
      </c>
      <c r="Y25" s="1485">
        <v>166</v>
      </c>
      <c r="Z25" s="1485">
        <v>163</v>
      </c>
      <c r="AA25" s="1485">
        <v>88</v>
      </c>
      <c r="AB25" s="1485">
        <v>223</v>
      </c>
      <c r="AC25" s="900" t="s">
        <v>35</v>
      </c>
      <c r="AD25" s="1485">
        <v>138</v>
      </c>
      <c r="AE25" s="1485">
        <v>146</v>
      </c>
      <c r="AF25" s="1485"/>
      <c r="AG25" s="1485"/>
      <c r="AH25" s="1485"/>
      <c r="AI25" s="1485"/>
      <c r="AJ25" s="1485"/>
      <c r="AK25" s="1485"/>
      <c r="AL25" s="1485"/>
      <c r="AM25" s="1485"/>
      <c r="AN25" s="1485"/>
      <c r="AO25" s="1485"/>
      <c r="AP25" s="1485"/>
    </row>
    <row r="26" spans="1:42" ht="5.0999999999999996" customHeight="1" thickBot="1" x14ac:dyDescent="0.3">
      <c r="A26" s="1314"/>
      <c r="B26" s="1486"/>
      <c r="C26" s="1486"/>
      <c r="D26" s="1486"/>
      <c r="E26" s="1486"/>
      <c r="F26" s="1486"/>
      <c r="G26" s="1486"/>
      <c r="H26" s="1486"/>
      <c r="I26" s="1486"/>
      <c r="J26" s="1486"/>
      <c r="K26" s="1486"/>
      <c r="L26" s="1486"/>
      <c r="M26" s="1486"/>
      <c r="N26" s="1486"/>
      <c r="O26" s="1314"/>
      <c r="P26" s="1486"/>
      <c r="Q26" s="1486"/>
      <c r="R26" s="1486"/>
      <c r="S26" s="1486"/>
      <c r="T26" s="1486"/>
      <c r="U26" s="1486"/>
      <c r="V26" s="1486"/>
      <c r="W26" s="1486"/>
      <c r="X26" s="1486"/>
      <c r="Y26" s="1486"/>
      <c r="Z26" s="1486"/>
      <c r="AA26" s="1486"/>
      <c r="AB26" s="1486"/>
      <c r="AC26" s="1314"/>
      <c r="AD26" s="1486"/>
      <c r="AE26" s="1486"/>
      <c r="AF26" s="1486"/>
      <c r="AG26" s="1486"/>
      <c r="AH26" s="1486"/>
      <c r="AI26" s="1486"/>
      <c r="AJ26" s="1486"/>
      <c r="AK26" s="1486"/>
      <c r="AL26" s="1486"/>
      <c r="AM26" s="1486"/>
      <c r="AN26" s="1486"/>
      <c r="AO26" s="1486"/>
      <c r="AP26" s="1486"/>
    </row>
    <row r="27" spans="1:42" ht="20.100000000000001" customHeight="1" thickBot="1" x14ac:dyDescent="0.3">
      <c r="A27" s="900" t="s">
        <v>36</v>
      </c>
      <c r="B27" s="1485">
        <v>35</v>
      </c>
      <c r="C27" s="1485">
        <v>436</v>
      </c>
      <c r="D27" s="1485">
        <v>207</v>
      </c>
      <c r="E27" s="1485">
        <v>111</v>
      </c>
      <c r="F27" s="1485">
        <v>81</v>
      </c>
      <c r="G27" s="1485">
        <v>59</v>
      </c>
      <c r="H27" s="1485">
        <v>58</v>
      </c>
      <c r="I27" s="1485">
        <v>119</v>
      </c>
      <c r="J27" s="1485">
        <v>463</v>
      </c>
      <c r="K27" s="1485">
        <v>56</v>
      </c>
      <c r="L27" s="1485">
        <v>187</v>
      </c>
      <c r="M27" s="1485">
        <v>217</v>
      </c>
      <c r="N27" s="1485">
        <v>209</v>
      </c>
      <c r="O27" s="900" t="s">
        <v>36</v>
      </c>
      <c r="P27" s="1485">
        <v>60</v>
      </c>
      <c r="Q27" s="1485">
        <v>609</v>
      </c>
      <c r="R27" s="1485">
        <v>51</v>
      </c>
      <c r="S27" s="1485">
        <v>641</v>
      </c>
      <c r="T27" s="1485">
        <v>290</v>
      </c>
      <c r="U27" s="1485">
        <v>307</v>
      </c>
      <c r="V27" s="1485">
        <v>84</v>
      </c>
      <c r="W27" s="1485">
        <v>1045</v>
      </c>
      <c r="X27" s="1485">
        <v>65</v>
      </c>
      <c r="Y27" s="1485">
        <v>166</v>
      </c>
      <c r="Z27" s="1485">
        <v>163</v>
      </c>
      <c r="AA27" s="1485">
        <v>89</v>
      </c>
      <c r="AB27" s="1485">
        <v>221</v>
      </c>
      <c r="AC27" s="900" t="s">
        <v>36</v>
      </c>
      <c r="AD27" s="1485">
        <v>138</v>
      </c>
      <c r="AE27" s="1485">
        <v>145</v>
      </c>
      <c r="AF27" s="1485"/>
      <c r="AG27" s="1485"/>
      <c r="AH27" s="1485"/>
      <c r="AI27" s="1485"/>
      <c r="AJ27" s="1485"/>
      <c r="AK27" s="1485"/>
      <c r="AL27" s="1485"/>
      <c r="AM27" s="1485"/>
      <c r="AN27" s="1485"/>
      <c r="AO27" s="1485"/>
      <c r="AP27" s="1485"/>
    </row>
    <row r="28" spans="1:42" ht="5.0999999999999996" customHeight="1" thickBot="1" x14ac:dyDescent="0.3">
      <c r="A28" s="1314"/>
      <c r="B28" s="1486"/>
      <c r="C28" s="1486"/>
      <c r="D28" s="1486"/>
      <c r="E28" s="1486"/>
      <c r="F28" s="1486"/>
      <c r="G28" s="1486"/>
      <c r="H28" s="1486"/>
      <c r="I28" s="1486"/>
      <c r="J28" s="1486"/>
      <c r="K28" s="1486"/>
      <c r="L28" s="1486"/>
      <c r="M28" s="1486"/>
      <c r="N28" s="1486"/>
      <c r="O28" s="1314"/>
      <c r="P28" s="1486"/>
      <c r="Q28" s="1486"/>
      <c r="R28" s="1486"/>
      <c r="S28" s="1486"/>
      <c r="T28" s="1486"/>
      <c r="U28" s="1486"/>
      <c r="V28" s="1486"/>
      <c r="W28" s="1486"/>
      <c r="X28" s="1486"/>
      <c r="Y28" s="1486"/>
      <c r="Z28" s="1486"/>
      <c r="AA28" s="1486"/>
      <c r="AB28" s="1486"/>
      <c r="AC28" s="1314"/>
      <c r="AD28" s="1486"/>
      <c r="AE28" s="1486"/>
      <c r="AF28" s="1486"/>
      <c r="AG28" s="1486"/>
      <c r="AH28" s="1486"/>
      <c r="AI28" s="1486"/>
      <c r="AJ28" s="1486"/>
      <c r="AK28" s="1486"/>
      <c r="AL28" s="1486"/>
      <c r="AM28" s="1486"/>
      <c r="AN28" s="1486"/>
      <c r="AO28" s="1486"/>
      <c r="AP28" s="1486"/>
    </row>
    <row r="29" spans="1:42" ht="20.100000000000001" customHeight="1" thickBot="1" x14ac:dyDescent="0.3">
      <c r="A29" s="900" t="s">
        <v>37</v>
      </c>
      <c r="B29" s="1485">
        <v>35</v>
      </c>
      <c r="C29" s="1485">
        <v>435</v>
      </c>
      <c r="D29" s="1485">
        <v>205</v>
      </c>
      <c r="E29" s="1485">
        <v>110</v>
      </c>
      <c r="F29" s="1485">
        <v>81</v>
      </c>
      <c r="G29" s="1485">
        <v>59</v>
      </c>
      <c r="H29" s="1485">
        <v>58</v>
      </c>
      <c r="I29" s="1485">
        <v>120</v>
      </c>
      <c r="J29" s="1485">
        <v>464</v>
      </c>
      <c r="K29" s="1485">
        <v>56</v>
      </c>
      <c r="L29" s="1485">
        <v>186</v>
      </c>
      <c r="M29" s="1485">
        <v>219</v>
      </c>
      <c r="N29" s="1485">
        <v>208</v>
      </c>
      <c r="O29" s="900" t="s">
        <v>37</v>
      </c>
      <c r="P29" s="1485">
        <v>61</v>
      </c>
      <c r="Q29" s="1485">
        <v>615</v>
      </c>
      <c r="R29" s="1485">
        <v>51</v>
      </c>
      <c r="S29" s="1485">
        <v>644</v>
      </c>
      <c r="T29" s="1485">
        <v>298</v>
      </c>
      <c r="U29" s="1485">
        <v>311</v>
      </c>
      <c r="V29" s="1485">
        <v>85</v>
      </c>
      <c r="W29" s="1485">
        <v>1049</v>
      </c>
      <c r="X29" s="1485">
        <v>64</v>
      </c>
      <c r="Y29" s="1485">
        <v>168</v>
      </c>
      <c r="Z29" s="1485">
        <v>161</v>
      </c>
      <c r="AA29" s="1485">
        <v>89</v>
      </c>
      <c r="AB29" s="1485">
        <v>228</v>
      </c>
      <c r="AC29" s="900" t="s">
        <v>37</v>
      </c>
      <c r="AD29" s="1485">
        <v>136</v>
      </c>
      <c r="AE29" s="1485">
        <v>144</v>
      </c>
      <c r="AF29" s="1485"/>
      <c r="AG29" s="1485"/>
      <c r="AH29" s="1485"/>
      <c r="AI29" s="1485"/>
      <c r="AJ29" s="1485"/>
      <c r="AK29" s="1485"/>
      <c r="AL29" s="1485"/>
      <c r="AM29" s="1485"/>
      <c r="AN29" s="1485"/>
      <c r="AO29" s="1485"/>
      <c r="AP29" s="1485"/>
    </row>
    <row r="30" spans="1:42" ht="9" customHeight="1" thickBot="1" x14ac:dyDescent="0.25">
      <c r="A30" s="105"/>
      <c r="B30" s="1490"/>
      <c r="C30" s="1490"/>
      <c r="D30" s="1490"/>
      <c r="E30" s="1490"/>
      <c r="F30" s="1490"/>
      <c r="G30" s="1490"/>
      <c r="H30" s="1490"/>
      <c r="I30" s="1490"/>
      <c r="J30" s="1490"/>
      <c r="K30" s="1490"/>
      <c r="L30" s="1490"/>
      <c r="M30" s="1490"/>
      <c r="N30" s="1490"/>
      <c r="O30" s="105"/>
      <c r="P30" s="1490"/>
      <c r="Q30" s="1490"/>
      <c r="R30" s="1490"/>
      <c r="S30" s="1490"/>
      <c r="T30" s="1490"/>
      <c r="U30" s="1490"/>
      <c r="V30" s="1490"/>
      <c r="W30" s="1490"/>
      <c r="X30" s="1490"/>
      <c r="Y30" s="1490"/>
      <c r="Z30" s="1490"/>
      <c r="AA30" s="1490"/>
      <c r="AB30" s="1490"/>
      <c r="AC30" s="105"/>
      <c r="AD30" s="1490"/>
      <c r="AE30" s="1490"/>
      <c r="AF30" s="1490"/>
      <c r="AG30" s="1490"/>
      <c r="AH30" s="1490"/>
      <c r="AI30" s="1490"/>
      <c r="AJ30" s="1490"/>
      <c r="AK30" s="1490"/>
      <c r="AL30" s="1490"/>
      <c r="AM30" s="1490"/>
      <c r="AN30" s="1490"/>
      <c r="AO30" s="1490"/>
      <c r="AP30" s="1490"/>
    </row>
    <row r="31" spans="1:42" ht="15" customHeight="1" x14ac:dyDescent="0.2">
      <c r="A31" s="1471" t="s">
        <v>226</v>
      </c>
      <c r="B31" s="1603" t="s">
        <v>432</v>
      </c>
      <c r="C31" s="1603" t="s">
        <v>433</v>
      </c>
      <c r="D31" s="1603" t="s">
        <v>434</v>
      </c>
      <c r="E31" s="1603" t="s">
        <v>435</v>
      </c>
      <c r="F31" s="1603" t="s">
        <v>436</v>
      </c>
      <c r="G31" s="1603" t="s">
        <v>437</v>
      </c>
      <c r="H31" s="1603" t="s">
        <v>438</v>
      </c>
      <c r="I31" s="1603" t="s">
        <v>439</v>
      </c>
      <c r="J31" s="1603" t="s">
        <v>440</v>
      </c>
      <c r="K31" s="1603" t="s">
        <v>441</v>
      </c>
      <c r="L31" s="1603" t="s">
        <v>442</v>
      </c>
      <c r="M31" s="1603" t="s">
        <v>443</v>
      </c>
      <c r="N31" s="1603" t="s">
        <v>444</v>
      </c>
      <c r="O31" s="1471" t="s">
        <v>226</v>
      </c>
      <c r="P31" s="1603" t="s">
        <v>445</v>
      </c>
      <c r="Q31" s="1603" t="s">
        <v>446</v>
      </c>
      <c r="R31" s="1603" t="s">
        <v>447</v>
      </c>
      <c r="S31" s="1603" t="s">
        <v>448</v>
      </c>
      <c r="T31" s="1603" t="s">
        <v>449</v>
      </c>
      <c r="U31" s="1603" t="s">
        <v>450</v>
      </c>
      <c r="V31" s="1603" t="s">
        <v>451</v>
      </c>
      <c r="W31" s="1603" t="s">
        <v>452</v>
      </c>
      <c r="X31" s="1603" t="s">
        <v>453</v>
      </c>
      <c r="Y31" s="1603" t="s">
        <v>454</v>
      </c>
      <c r="Z31" s="1603" t="s">
        <v>455</v>
      </c>
      <c r="AA31" s="1603" t="s">
        <v>456</v>
      </c>
      <c r="AB31" s="1603" t="s">
        <v>457</v>
      </c>
      <c r="AC31" s="1471" t="s">
        <v>226</v>
      </c>
      <c r="AD31" s="1603" t="s">
        <v>458</v>
      </c>
      <c r="AE31" s="1603" t="s">
        <v>459</v>
      </c>
      <c r="AF31" s="1603"/>
      <c r="AG31" s="1603"/>
      <c r="AH31" s="1603"/>
      <c r="AI31" s="1603"/>
      <c r="AJ31" s="1603"/>
      <c r="AK31" s="1603"/>
      <c r="AL31" s="1603"/>
      <c r="AM31" s="1603"/>
      <c r="AN31" s="1603"/>
      <c r="AO31" s="1603"/>
      <c r="AP31" s="1603"/>
    </row>
    <row r="32" spans="1:42" x14ac:dyDescent="0.2">
      <c r="A32" s="1493" t="s">
        <v>389</v>
      </c>
      <c r="B32" s="1601"/>
      <c r="C32" s="1601"/>
      <c r="D32" s="1601"/>
      <c r="E32" s="1601"/>
      <c r="F32" s="1601"/>
      <c r="G32" s="1601"/>
      <c r="H32" s="1601"/>
      <c r="I32" s="1601"/>
      <c r="J32" s="1601"/>
      <c r="K32" s="1601"/>
      <c r="L32" s="1601"/>
      <c r="M32" s="1601"/>
      <c r="N32" s="1601"/>
      <c r="O32" s="1493" t="s">
        <v>389</v>
      </c>
      <c r="P32" s="1601"/>
      <c r="Q32" s="1601"/>
      <c r="R32" s="1601"/>
      <c r="S32" s="1601"/>
      <c r="T32" s="1601"/>
      <c r="U32" s="1601"/>
      <c r="V32" s="1601"/>
      <c r="W32" s="1601"/>
      <c r="X32" s="1601"/>
      <c r="Y32" s="1601"/>
      <c r="Z32" s="1601"/>
      <c r="AA32" s="1601"/>
      <c r="AB32" s="1601"/>
      <c r="AC32" s="1493" t="s">
        <v>389</v>
      </c>
      <c r="AD32" s="1601"/>
      <c r="AE32" s="1601"/>
      <c r="AF32" s="1601"/>
      <c r="AG32" s="1601"/>
      <c r="AH32" s="1601"/>
      <c r="AI32" s="1601"/>
      <c r="AJ32" s="1601"/>
      <c r="AK32" s="1601"/>
      <c r="AL32" s="1601"/>
      <c r="AM32" s="1601"/>
      <c r="AN32" s="1601"/>
      <c r="AO32" s="1601"/>
      <c r="AP32" s="1601"/>
    </row>
    <row r="33" spans="1:42" ht="13.5" thickBot="1" x14ac:dyDescent="0.25">
      <c r="A33" s="1494"/>
      <c r="B33" s="1602"/>
      <c r="C33" s="1602"/>
      <c r="D33" s="1602"/>
      <c r="E33" s="1602"/>
      <c r="F33" s="1602"/>
      <c r="G33" s="1602"/>
      <c r="H33" s="1602"/>
      <c r="I33" s="1602"/>
      <c r="J33" s="1602"/>
      <c r="K33" s="1602"/>
      <c r="L33" s="1602"/>
      <c r="M33" s="1602"/>
      <c r="N33" s="1602"/>
      <c r="O33" s="1494"/>
      <c r="P33" s="1602"/>
      <c r="Q33" s="1602"/>
      <c r="R33" s="1602"/>
      <c r="S33" s="1602"/>
      <c r="T33" s="1602"/>
      <c r="U33" s="1602"/>
      <c r="V33" s="1602"/>
      <c r="W33" s="1602"/>
      <c r="X33" s="1602"/>
      <c r="Y33" s="1602"/>
      <c r="Z33" s="1602"/>
      <c r="AA33" s="1602"/>
      <c r="AB33" s="1602"/>
      <c r="AC33" s="1494"/>
      <c r="AD33" s="1602"/>
      <c r="AE33" s="1602"/>
      <c r="AF33" s="1602"/>
      <c r="AG33" s="1602"/>
      <c r="AH33" s="1602"/>
      <c r="AI33" s="1602"/>
      <c r="AJ33" s="1602"/>
      <c r="AK33" s="1602"/>
      <c r="AL33" s="1602"/>
      <c r="AM33" s="1602"/>
      <c r="AN33" s="1602"/>
      <c r="AO33" s="1602"/>
      <c r="AP33" s="1602"/>
    </row>
  </sheetData>
  <mergeCells count="45">
    <mergeCell ref="AN31:AN33"/>
    <mergeCell ref="AO31:AO33"/>
    <mergeCell ref="AP31:AP33"/>
    <mergeCell ref="AH31:AH33"/>
    <mergeCell ref="AI31:AI33"/>
    <mergeCell ref="AJ31:AJ33"/>
    <mergeCell ref="AK31:AK33"/>
    <mergeCell ref="AL31:AL33"/>
    <mergeCell ref="AM31:AM33"/>
    <mergeCell ref="Q31:Q33"/>
    <mergeCell ref="R31:R33"/>
    <mergeCell ref="S31:S33"/>
    <mergeCell ref="AG31:AG33"/>
    <mergeCell ref="U31:U33"/>
    <mergeCell ref="V31:V33"/>
    <mergeCell ref="W31:W33"/>
    <mergeCell ref="X31:X33"/>
    <mergeCell ref="Y31:Y33"/>
    <mergeCell ref="Z31:Z33"/>
    <mergeCell ref="AA31:AA33"/>
    <mergeCell ref="AB31:AB33"/>
    <mergeCell ref="AD31:AD33"/>
    <mergeCell ref="AE31:AE33"/>
    <mergeCell ref="AF31:AF33"/>
    <mergeCell ref="K31:K33"/>
    <mergeCell ref="L31:L33"/>
    <mergeCell ref="M31:M33"/>
    <mergeCell ref="N31:N33"/>
    <mergeCell ref="P31:P33"/>
    <mergeCell ref="G31:G33"/>
    <mergeCell ref="B1:N1"/>
    <mergeCell ref="P1:AB1"/>
    <mergeCell ref="AD1:AP1"/>
    <mergeCell ref="B2:N2"/>
    <mergeCell ref="P2:AB2"/>
    <mergeCell ref="AD2:AP2"/>
    <mergeCell ref="B31:B33"/>
    <mergeCell ref="C31:C33"/>
    <mergeCell ref="D31:D33"/>
    <mergeCell ref="E31:E33"/>
    <mergeCell ref="F31:F33"/>
    <mergeCell ref="T31:T33"/>
    <mergeCell ref="H31:H33"/>
    <mergeCell ref="I31:I33"/>
    <mergeCell ref="J31:J33"/>
  </mergeCells>
  <pageMargins left="0.78740157499999996" right="0.78740157499999996" top="0.984251969" bottom="0.984251969" header="0.4921259845" footer="0.4921259845"/>
  <pageSetup paperSize="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R60"/>
  <sheetViews>
    <sheetView topLeftCell="A18" zoomScale="86" zoomScaleNormal="86" workbookViewId="0">
      <selection activeCell="P65" sqref="P65"/>
    </sheetView>
  </sheetViews>
  <sheetFormatPr baseColWidth="10" defaultRowHeight="12.75" x14ac:dyDescent="0.2"/>
  <cols>
    <col min="1" max="1" width="3.140625" customWidth="1"/>
    <col min="2" max="2" width="14.5703125" customWidth="1"/>
    <col min="3" max="3" width="15.42578125" customWidth="1"/>
    <col min="4" max="4" width="0.140625" customWidth="1"/>
    <col min="5" max="15" width="14.7109375" customWidth="1"/>
    <col min="16" max="16" width="16.140625" customWidth="1"/>
    <col min="17" max="17" width="0.28515625" customWidth="1"/>
    <col min="18" max="18" width="1.7109375" customWidth="1"/>
  </cols>
  <sheetData>
    <row r="1" spans="1:18" ht="16.5" customHeight="1" thickBot="1" x14ac:dyDescent="0.3">
      <c r="A1" s="115"/>
      <c r="B1" s="116" t="s">
        <v>39</v>
      </c>
      <c r="C1" s="117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9"/>
      <c r="R1" s="120"/>
    </row>
    <row r="2" spans="1:18" ht="0.75" customHeight="1" x14ac:dyDescent="0.2">
      <c r="A2" s="121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3"/>
      <c r="M2" s="122"/>
      <c r="N2" s="123"/>
      <c r="O2" s="123"/>
      <c r="P2" s="124"/>
      <c r="Q2" s="125"/>
      <c r="R2" s="126"/>
    </row>
    <row r="3" spans="1:18" ht="21" customHeight="1" thickBot="1" x14ac:dyDescent="0.3">
      <c r="A3" s="121"/>
      <c r="B3" s="127"/>
      <c r="C3" s="128"/>
      <c r="D3" s="129"/>
      <c r="E3" s="130"/>
      <c r="F3" s="130"/>
      <c r="G3" s="130"/>
      <c r="H3" s="130"/>
      <c r="I3" s="130"/>
      <c r="J3" s="130"/>
      <c r="K3" s="130"/>
      <c r="L3" s="131"/>
      <c r="M3" s="130"/>
      <c r="N3" s="131"/>
      <c r="O3" s="131"/>
      <c r="P3" s="132"/>
      <c r="Q3" s="133"/>
      <c r="R3" s="126"/>
    </row>
    <row r="4" spans="1:18" ht="3" hidden="1" customHeight="1" thickBot="1" x14ac:dyDescent="0.25">
      <c r="A4" s="121"/>
      <c r="B4" s="134"/>
      <c r="C4" s="135"/>
      <c r="D4" s="13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36"/>
      <c r="Q4" s="137"/>
      <c r="R4" s="126"/>
    </row>
    <row r="5" spans="1:18" ht="22.5" customHeight="1" thickBot="1" x14ac:dyDescent="0.3">
      <c r="A5" s="138"/>
      <c r="B5" s="139" t="s">
        <v>15</v>
      </c>
      <c r="C5" s="139"/>
      <c r="D5" s="140"/>
      <c r="E5" s="1513" t="s">
        <v>3</v>
      </c>
      <c r="F5" s="34" t="s">
        <v>4</v>
      </c>
      <c r="G5" s="35" t="s">
        <v>5</v>
      </c>
      <c r="H5" s="36" t="s">
        <v>6</v>
      </c>
      <c r="I5" s="37" t="s">
        <v>7</v>
      </c>
      <c r="J5" s="38" t="s">
        <v>8</v>
      </c>
      <c r="K5" s="141" t="s">
        <v>9</v>
      </c>
      <c r="L5" s="142" t="s">
        <v>10</v>
      </c>
      <c r="M5" s="143" t="s">
        <v>11</v>
      </c>
      <c r="N5" s="144" t="s">
        <v>12</v>
      </c>
      <c r="O5" s="145" t="s">
        <v>13</v>
      </c>
      <c r="P5" s="146" t="s">
        <v>40</v>
      </c>
      <c r="Q5" s="147"/>
      <c r="R5" s="126"/>
    </row>
    <row r="6" spans="1:18" ht="16.5" thickBot="1" x14ac:dyDescent="0.3">
      <c r="A6" s="138"/>
      <c r="B6" s="148"/>
      <c r="C6" s="149"/>
      <c r="D6" s="150"/>
      <c r="E6" s="1514"/>
      <c r="F6" s="151" t="s">
        <v>16</v>
      </c>
      <c r="G6" s="152" t="s">
        <v>17</v>
      </c>
      <c r="H6" s="153" t="s">
        <v>18</v>
      </c>
      <c r="I6" s="154" t="s">
        <v>19</v>
      </c>
      <c r="J6" s="155" t="s">
        <v>20</v>
      </c>
      <c r="K6" s="156"/>
      <c r="L6" s="157" t="s">
        <v>21</v>
      </c>
      <c r="M6" s="158" t="s">
        <v>22</v>
      </c>
      <c r="N6" s="159" t="s">
        <v>23</v>
      </c>
      <c r="O6" s="160" t="s">
        <v>24</v>
      </c>
      <c r="P6" s="161"/>
      <c r="Q6" s="162"/>
      <c r="R6" s="126"/>
    </row>
    <row r="7" spans="1:18" ht="21.95" customHeight="1" thickBot="1" x14ac:dyDescent="0.4">
      <c r="A7" s="138"/>
      <c r="B7" s="163"/>
      <c r="C7" s="142" t="s">
        <v>41</v>
      </c>
      <c r="D7" s="164"/>
      <c r="E7" s="165">
        <v>31911</v>
      </c>
      <c r="F7" s="166">
        <v>53014</v>
      </c>
      <c r="G7" s="167">
        <v>134</v>
      </c>
      <c r="H7" s="168">
        <v>13</v>
      </c>
      <c r="I7" s="169">
        <v>11</v>
      </c>
      <c r="J7" s="170">
        <v>256</v>
      </c>
      <c r="K7" s="171">
        <v>3160</v>
      </c>
      <c r="L7" s="172">
        <v>194</v>
      </c>
      <c r="M7" s="173">
        <v>129</v>
      </c>
      <c r="N7" s="174">
        <v>23</v>
      </c>
      <c r="O7" s="175">
        <v>770</v>
      </c>
      <c r="P7" s="176">
        <f t="shared" ref="P7:P12" si="0">SUM(E7:O7)</f>
        <v>89615</v>
      </c>
      <c r="Q7" s="177">
        <f>SUM(P7)</f>
        <v>89615</v>
      </c>
      <c r="R7" s="126"/>
    </row>
    <row r="8" spans="1:18" ht="21.95" customHeight="1" x14ac:dyDescent="0.35">
      <c r="A8" s="138"/>
      <c r="B8" s="178" t="s">
        <v>26</v>
      </c>
      <c r="C8" s="179" t="s">
        <v>42</v>
      </c>
      <c r="D8" s="180"/>
      <c r="E8" s="181">
        <v>79249</v>
      </c>
      <c r="F8" s="182">
        <v>2660</v>
      </c>
      <c r="G8" s="183">
        <v>9003</v>
      </c>
      <c r="H8" s="184">
        <v>91</v>
      </c>
      <c r="I8" s="185">
        <v>85</v>
      </c>
      <c r="J8" s="186">
        <v>7</v>
      </c>
      <c r="K8" s="187">
        <v>5834</v>
      </c>
      <c r="L8" s="188">
        <v>384</v>
      </c>
      <c r="M8" s="189">
        <v>29</v>
      </c>
      <c r="N8" s="190">
        <v>903</v>
      </c>
      <c r="O8" s="191">
        <v>84</v>
      </c>
      <c r="P8" s="192">
        <f t="shared" si="0"/>
        <v>98329</v>
      </c>
      <c r="Q8" s="193"/>
      <c r="R8" s="126"/>
    </row>
    <row r="9" spans="1:18" ht="21.95" customHeight="1" thickBot="1" x14ac:dyDescent="0.4">
      <c r="A9" s="138"/>
      <c r="B9" s="178"/>
      <c r="C9" s="194" t="s">
        <v>43</v>
      </c>
      <c r="D9" s="195"/>
      <c r="E9" s="196">
        <v>50295</v>
      </c>
      <c r="F9" s="197">
        <v>365</v>
      </c>
      <c r="G9" s="198">
        <v>1413</v>
      </c>
      <c r="H9" s="199">
        <v>12</v>
      </c>
      <c r="I9" s="200">
        <v>19</v>
      </c>
      <c r="J9" s="201">
        <v>20</v>
      </c>
      <c r="K9" s="202">
        <v>1165</v>
      </c>
      <c r="L9" s="203">
        <v>54</v>
      </c>
      <c r="M9" s="204">
        <v>18</v>
      </c>
      <c r="N9" s="205">
        <v>324</v>
      </c>
      <c r="O9" s="206">
        <v>31</v>
      </c>
      <c r="P9" s="207">
        <f t="shared" si="0"/>
        <v>53716</v>
      </c>
      <c r="Q9" s="208">
        <f>SUM(P8+P9)</f>
        <v>152045</v>
      </c>
      <c r="R9" s="126"/>
    </row>
    <row r="10" spans="1:18" ht="0.75" customHeight="1" thickBot="1" x14ac:dyDescent="0.3">
      <c r="A10" s="138"/>
      <c r="B10" s="209"/>
      <c r="C10" s="210"/>
      <c r="D10" s="180"/>
      <c r="E10" s="211"/>
      <c r="F10" s="212"/>
      <c r="G10" s="213"/>
      <c r="H10" s="213"/>
      <c r="I10" s="214"/>
      <c r="J10" s="215"/>
      <c r="K10" s="216"/>
      <c r="L10" s="217"/>
      <c r="M10" s="218"/>
      <c r="N10" s="219"/>
      <c r="O10" s="220"/>
      <c r="P10" s="210">
        <f t="shared" si="0"/>
        <v>0</v>
      </c>
      <c r="Q10" s="221"/>
      <c r="R10" s="126"/>
    </row>
    <row r="11" spans="1:18" ht="18" hidden="1" customHeight="1" thickBot="1" x14ac:dyDescent="0.3">
      <c r="A11" s="138"/>
      <c r="B11" s="209"/>
      <c r="C11" s="222"/>
      <c r="D11" s="223"/>
      <c r="E11" s="224"/>
      <c r="F11" s="225"/>
      <c r="G11" s="226"/>
      <c r="H11" s="226"/>
      <c r="I11" s="227"/>
      <c r="J11" s="228"/>
      <c r="K11" s="229"/>
      <c r="L11" s="230"/>
      <c r="M11" s="231"/>
      <c r="N11" s="232"/>
      <c r="O11" s="233"/>
      <c r="P11" s="234">
        <f t="shared" si="0"/>
        <v>0</v>
      </c>
      <c r="Q11" s="235">
        <f>SUM(P10+P11)</f>
        <v>0</v>
      </c>
      <c r="R11" s="126"/>
    </row>
    <row r="12" spans="1:18" ht="24.95" customHeight="1" thickBot="1" x14ac:dyDescent="0.4">
      <c r="A12" s="138"/>
      <c r="B12" s="236"/>
      <c r="C12" s="237" t="s">
        <v>44</v>
      </c>
      <c r="D12" s="238"/>
      <c r="E12" s="239">
        <f t="shared" ref="E12:M12" si="1">SUM(E7:E11)</f>
        <v>161455</v>
      </c>
      <c r="F12" s="240">
        <f t="shared" si="1"/>
        <v>56039</v>
      </c>
      <c r="G12" s="239">
        <f t="shared" si="1"/>
        <v>10550</v>
      </c>
      <c r="H12" s="240">
        <f>SUM(H7:H9)</f>
        <v>116</v>
      </c>
      <c r="I12" s="239">
        <f>SUM(I7:I9)</f>
        <v>115</v>
      </c>
      <c r="J12" s="240">
        <f t="shared" si="1"/>
        <v>283</v>
      </c>
      <c r="K12" s="239">
        <f t="shared" si="1"/>
        <v>10159</v>
      </c>
      <c r="L12" s="240">
        <f t="shared" si="1"/>
        <v>632</v>
      </c>
      <c r="M12" s="241">
        <f t="shared" si="1"/>
        <v>176</v>
      </c>
      <c r="N12" s="239">
        <f>SUM(N7:N9)</f>
        <v>1250</v>
      </c>
      <c r="O12" s="240">
        <f>SUM(O7:O9)</f>
        <v>885</v>
      </c>
      <c r="P12" s="239">
        <f t="shared" si="0"/>
        <v>241660</v>
      </c>
      <c r="Q12" s="242">
        <f>SUM(P7:P11)</f>
        <v>241660</v>
      </c>
      <c r="R12" s="126"/>
    </row>
    <row r="13" spans="1:18" ht="19.5" hidden="1" customHeight="1" thickBot="1" x14ac:dyDescent="0.3">
      <c r="A13" s="138"/>
      <c r="B13" s="243"/>
      <c r="C13" s="244"/>
      <c r="D13" s="245"/>
      <c r="E13" s="246"/>
      <c r="F13" s="247"/>
      <c r="G13" s="248"/>
      <c r="H13" s="249"/>
      <c r="I13" s="248"/>
      <c r="J13" s="250"/>
      <c r="K13" s="251"/>
      <c r="L13" s="252"/>
      <c r="M13" s="253"/>
      <c r="N13" s="254"/>
      <c r="O13" s="255"/>
      <c r="P13" s="256"/>
      <c r="Q13" s="257">
        <f>SUM(P7:P13)</f>
        <v>483320</v>
      </c>
      <c r="R13" s="126"/>
    </row>
    <row r="14" spans="1:18" ht="3.75" customHeight="1" thickBot="1" x14ac:dyDescent="0.3">
      <c r="A14" s="138"/>
      <c r="B14" s="258"/>
      <c r="C14" s="259"/>
      <c r="D14" s="260"/>
      <c r="E14" s="261"/>
      <c r="F14" s="262"/>
      <c r="G14" s="263"/>
      <c r="H14" s="264"/>
      <c r="I14" s="263"/>
      <c r="J14" s="265"/>
      <c r="K14" s="266"/>
      <c r="L14" s="267"/>
      <c r="M14" s="268"/>
      <c r="N14" s="269"/>
      <c r="O14" s="270"/>
      <c r="P14" s="271"/>
      <c r="Q14" s="272"/>
      <c r="R14" s="126"/>
    </row>
    <row r="15" spans="1:18" ht="21.95" customHeight="1" thickBot="1" x14ac:dyDescent="0.4">
      <c r="A15" s="138"/>
      <c r="B15" s="273"/>
      <c r="C15" s="142" t="s">
        <v>41</v>
      </c>
      <c r="D15" s="274"/>
      <c r="E15" s="165">
        <v>31767</v>
      </c>
      <c r="F15" s="166">
        <v>53147</v>
      </c>
      <c r="G15" s="167">
        <v>148</v>
      </c>
      <c r="H15" s="168">
        <v>13</v>
      </c>
      <c r="I15" s="169">
        <v>11</v>
      </c>
      <c r="J15" s="170">
        <v>258</v>
      </c>
      <c r="K15" s="171">
        <v>3198</v>
      </c>
      <c r="L15" s="172">
        <v>199</v>
      </c>
      <c r="M15" s="173">
        <v>125</v>
      </c>
      <c r="N15" s="174">
        <v>24</v>
      </c>
      <c r="O15" s="175">
        <v>749</v>
      </c>
      <c r="P15" s="176">
        <f t="shared" ref="P15:P20" si="2">SUM(E15:O15)</f>
        <v>89639</v>
      </c>
      <c r="Q15" s="275">
        <f>SUM(P15)</f>
        <v>89639</v>
      </c>
      <c r="R15" s="126"/>
    </row>
    <row r="16" spans="1:18" ht="21.95" customHeight="1" x14ac:dyDescent="0.35">
      <c r="A16" s="138"/>
      <c r="B16" s="276" t="s">
        <v>27</v>
      </c>
      <c r="C16" s="179" t="s">
        <v>42</v>
      </c>
      <c r="D16" s="277"/>
      <c r="E16" s="181">
        <v>79293</v>
      </c>
      <c r="F16" s="182">
        <v>2680</v>
      </c>
      <c r="G16" s="183">
        <v>9006</v>
      </c>
      <c r="H16" s="184">
        <v>89</v>
      </c>
      <c r="I16" s="185">
        <v>86</v>
      </c>
      <c r="J16" s="186">
        <v>7</v>
      </c>
      <c r="K16" s="187">
        <v>5799</v>
      </c>
      <c r="L16" s="188">
        <v>384</v>
      </c>
      <c r="M16" s="189">
        <v>29</v>
      </c>
      <c r="N16" s="190">
        <v>921</v>
      </c>
      <c r="O16" s="191">
        <v>88</v>
      </c>
      <c r="P16" s="192">
        <f t="shared" si="2"/>
        <v>98382</v>
      </c>
      <c r="Q16" s="278"/>
      <c r="R16" s="126"/>
    </row>
    <row r="17" spans="1:18" ht="21.95" customHeight="1" thickBot="1" x14ac:dyDescent="0.4">
      <c r="A17" s="138"/>
      <c r="B17" s="276"/>
      <c r="C17" s="194" t="s">
        <v>43</v>
      </c>
      <c r="D17" s="279"/>
      <c r="E17" s="196">
        <v>50395</v>
      </c>
      <c r="F17" s="197">
        <v>360</v>
      </c>
      <c r="G17" s="198">
        <v>1411</v>
      </c>
      <c r="H17" s="199">
        <v>13</v>
      </c>
      <c r="I17" s="200">
        <v>19</v>
      </c>
      <c r="J17" s="201">
        <v>20</v>
      </c>
      <c r="K17" s="202">
        <v>1170</v>
      </c>
      <c r="L17" s="203">
        <v>53</v>
      </c>
      <c r="M17" s="204">
        <v>18</v>
      </c>
      <c r="N17" s="205">
        <v>325</v>
      </c>
      <c r="O17" s="206">
        <v>32</v>
      </c>
      <c r="P17" s="207">
        <f t="shared" si="2"/>
        <v>53816</v>
      </c>
      <c r="Q17" s="208">
        <f>SUM(P16+P17)</f>
        <v>152198</v>
      </c>
      <c r="R17" s="126"/>
    </row>
    <row r="18" spans="1:18" ht="0.75" customHeight="1" thickBot="1" x14ac:dyDescent="0.3">
      <c r="A18" s="138"/>
      <c r="B18" s="280"/>
      <c r="C18" s="210"/>
      <c r="D18" s="180"/>
      <c r="E18" s="211"/>
      <c r="F18" s="212"/>
      <c r="G18" s="213"/>
      <c r="H18" s="213">
        <v>13</v>
      </c>
      <c r="I18" s="214"/>
      <c r="J18" s="215"/>
      <c r="K18" s="216"/>
      <c r="L18" s="281"/>
      <c r="M18" s="218"/>
      <c r="N18" s="219"/>
      <c r="O18" s="220"/>
      <c r="P18" s="210">
        <f t="shared" si="2"/>
        <v>13</v>
      </c>
      <c r="Q18" s="221"/>
      <c r="R18" s="126"/>
    </row>
    <row r="19" spans="1:18" ht="18" hidden="1" customHeight="1" thickBot="1" x14ac:dyDescent="0.3">
      <c r="A19" s="138"/>
      <c r="B19" s="280"/>
      <c r="C19" s="222"/>
      <c r="D19" s="223"/>
      <c r="E19" s="224"/>
      <c r="F19" s="225"/>
      <c r="G19" s="226"/>
      <c r="H19" s="226"/>
      <c r="I19" s="227"/>
      <c r="J19" s="228"/>
      <c r="K19" s="229"/>
      <c r="L19" s="230"/>
      <c r="M19" s="231"/>
      <c r="N19" s="232"/>
      <c r="O19" s="233"/>
      <c r="P19" s="234">
        <f t="shared" si="2"/>
        <v>0</v>
      </c>
      <c r="Q19" s="235">
        <f>SUM(P18+P19)</f>
        <v>13</v>
      </c>
      <c r="R19" s="126"/>
    </row>
    <row r="20" spans="1:18" ht="24.95" customHeight="1" thickBot="1" x14ac:dyDescent="0.4">
      <c r="A20" s="138"/>
      <c r="B20" s="282"/>
      <c r="C20" s="283" t="s">
        <v>44</v>
      </c>
      <c r="D20" s="284"/>
      <c r="E20" s="239">
        <f t="shared" ref="E20:O20" si="3">SUM(E15:E19)</f>
        <v>161455</v>
      </c>
      <c r="F20" s="240">
        <f t="shared" si="3"/>
        <v>56187</v>
      </c>
      <c r="G20" s="239">
        <f t="shared" si="3"/>
        <v>10565</v>
      </c>
      <c r="H20" s="240">
        <f>SUM(H15:H17)</f>
        <v>115</v>
      </c>
      <c r="I20" s="239">
        <f>SUM(I15:I17)</f>
        <v>116</v>
      </c>
      <c r="J20" s="240">
        <f t="shared" si="3"/>
        <v>285</v>
      </c>
      <c r="K20" s="239">
        <f t="shared" si="3"/>
        <v>10167</v>
      </c>
      <c r="L20" s="240">
        <f t="shared" si="3"/>
        <v>636</v>
      </c>
      <c r="M20" s="241">
        <f t="shared" si="3"/>
        <v>172</v>
      </c>
      <c r="N20" s="239">
        <f>SUM(N15:N17)</f>
        <v>1270</v>
      </c>
      <c r="O20" s="240">
        <f t="shared" si="3"/>
        <v>869</v>
      </c>
      <c r="P20" s="239">
        <f t="shared" si="2"/>
        <v>241837</v>
      </c>
      <c r="Q20" s="242">
        <f>SUM(P15:P19)</f>
        <v>241850</v>
      </c>
      <c r="R20" s="126"/>
    </row>
    <row r="21" spans="1:18" ht="2.25" customHeight="1" thickBot="1" x14ac:dyDescent="0.3">
      <c r="A21" s="138"/>
      <c r="B21" s="258"/>
      <c r="C21" s="285"/>
      <c r="D21" s="286"/>
      <c r="E21" s="287"/>
      <c r="F21" s="288"/>
      <c r="G21" s="289"/>
      <c r="H21" s="290"/>
      <c r="I21" s="289"/>
      <c r="J21" s="291"/>
      <c r="K21" s="292">
        <v>4</v>
      </c>
      <c r="L21" s="293"/>
      <c r="M21" s="294"/>
      <c r="N21" s="295"/>
      <c r="O21" s="296"/>
      <c r="P21" s="297"/>
      <c r="Q21" s="298"/>
      <c r="R21" s="126"/>
    </row>
    <row r="22" spans="1:18" ht="21.95" customHeight="1" thickBot="1" x14ac:dyDescent="0.4">
      <c r="A22" s="138"/>
      <c r="B22" s="273"/>
      <c r="C22" s="142" t="s">
        <v>41</v>
      </c>
      <c r="D22" s="274"/>
      <c r="E22" s="165">
        <v>31933</v>
      </c>
      <c r="F22" s="166">
        <v>53251</v>
      </c>
      <c r="G22" s="167">
        <v>167</v>
      </c>
      <c r="H22" s="168">
        <v>13</v>
      </c>
      <c r="I22" s="169">
        <v>11</v>
      </c>
      <c r="J22" s="170">
        <v>258</v>
      </c>
      <c r="K22" s="171">
        <v>3150</v>
      </c>
      <c r="L22" s="172">
        <v>193</v>
      </c>
      <c r="M22" s="173">
        <v>123</v>
      </c>
      <c r="N22" s="174">
        <v>26</v>
      </c>
      <c r="O22" s="175">
        <v>731</v>
      </c>
      <c r="P22" s="176">
        <f t="shared" ref="P22:P27" si="4">SUM(E22:O22)</f>
        <v>89856</v>
      </c>
      <c r="Q22" s="275">
        <f>SUM(P22)</f>
        <v>89856</v>
      </c>
      <c r="R22" s="126"/>
    </row>
    <row r="23" spans="1:18" ht="21.95" customHeight="1" x14ac:dyDescent="0.35">
      <c r="A23" s="138"/>
      <c r="B23" s="276" t="s">
        <v>28</v>
      </c>
      <c r="C23" s="179" t="s">
        <v>42</v>
      </c>
      <c r="D23" s="277">
        <v>76</v>
      </c>
      <c r="E23" s="181">
        <v>79425</v>
      </c>
      <c r="F23" s="182">
        <v>2708</v>
      </c>
      <c r="G23" s="183">
        <v>9019</v>
      </c>
      <c r="H23" s="184">
        <v>89</v>
      </c>
      <c r="I23" s="185">
        <v>87</v>
      </c>
      <c r="J23" s="186">
        <v>7</v>
      </c>
      <c r="K23" s="187">
        <v>5857</v>
      </c>
      <c r="L23" s="188">
        <v>386</v>
      </c>
      <c r="M23" s="189">
        <v>30</v>
      </c>
      <c r="N23" s="190">
        <v>933</v>
      </c>
      <c r="O23" s="191">
        <v>89</v>
      </c>
      <c r="P23" s="192">
        <f t="shared" si="4"/>
        <v>98630</v>
      </c>
      <c r="Q23" s="278"/>
      <c r="R23" s="126"/>
    </row>
    <row r="24" spans="1:18" ht="21.95" customHeight="1" thickBot="1" x14ac:dyDescent="0.4">
      <c r="A24" s="138"/>
      <c r="B24" s="276"/>
      <c r="C24" s="194" t="s">
        <v>43</v>
      </c>
      <c r="D24" s="279"/>
      <c r="E24" s="196">
        <v>50581</v>
      </c>
      <c r="F24" s="197">
        <v>363</v>
      </c>
      <c r="G24" s="198">
        <v>1481</v>
      </c>
      <c r="H24" s="199">
        <v>13</v>
      </c>
      <c r="I24" s="200">
        <v>18</v>
      </c>
      <c r="J24" s="201">
        <v>18</v>
      </c>
      <c r="K24" s="202">
        <v>1179</v>
      </c>
      <c r="L24" s="203">
        <v>53</v>
      </c>
      <c r="M24" s="204">
        <v>18</v>
      </c>
      <c r="N24" s="205">
        <v>333</v>
      </c>
      <c r="O24" s="206">
        <v>31</v>
      </c>
      <c r="P24" s="207">
        <f t="shared" si="4"/>
        <v>54088</v>
      </c>
      <c r="Q24" s="299">
        <f>SUM(P23+P24)</f>
        <v>152718</v>
      </c>
      <c r="R24" s="126"/>
    </row>
    <row r="25" spans="1:18" ht="0.75" customHeight="1" thickBot="1" x14ac:dyDescent="0.4">
      <c r="A25" s="138"/>
      <c r="B25" s="280"/>
      <c r="C25" s="210"/>
      <c r="D25" s="180"/>
      <c r="E25" s="211"/>
      <c r="F25" s="212"/>
      <c r="G25" s="213"/>
      <c r="H25" s="213"/>
      <c r="I25" s="214"/>
      <c r="J25" s="215"/>
      <c r="K25" s="216"/>
      <c r="L25" s="217"/>
      <c r="M25" s="218"/>
      <c r="N25" s="219"/>
      <c r="O25" s="220"/>
      <c r="P25" s="300">
        <f t="shared" si="4"/>
        <v>0</v>
      </c>
      <c r="Q25" s="221"/>
      <c r="R25" s="126"/>
    </row>
    <row r="26" spans="1:18" ht="18" hidden="1" customHeight="1" thickBot="1" x14ac:dyDescent="0.4">
      <c r="A26" s="138"/>
      <c r="B26" s="280"/>
      <c r="C26" s="222"/>
      <c r="D26" s="223"/>
      <c r="E26" s="224"/>
      <c r="F26" s="225"/>
      <c r="G26" s="226"/>
      <c r="H26" s="226"/>
      <c r="I26" s="227"/>
      <c r="J26" s="228"/>
      <c r="K26" s="229"/>
      <c r="L26" s="230"/>
      <c r="M26" s="231"/>
      <c r="N26" s="232"/>
      <c r="O26" s="233"/>
      <c r="P26" s="301">
        <f t="shared" si="4"/>
        <v>0</v>
      </c>
      <c r="Q26" s="235">
        <f>SUM(P25+P26)</f>
        <v>0</v>
      </c>
      <c r="R26" s="126"/>
    </row>
    <row r="27" spans="1:18" ht="24.95" customHeight="1" thickBot="1" x14ac:dyDescent="0.4">
      <c r="A27" s="138"/>
      <c r="B27" s="282"/>
      <c r="C27" s="283" t="s">
        <v>44</v>
      </c>
      <c r="D27" s="284"/>
      <c r="E27" s="239">
        <f t="shared" ref="E27:O27" si="5">SUM(E22:E26)</f>
        <v>161939</v>
      </c>
      <c r="F27" s="240">
        <f t="shared" si="5"/>
        <v>56322</v>
      </c>
      <c r="G27" s="239">
        <f t="shared" si="5"/>
        <v>10667</v>
      </c>
      <c r="H27" s="240">
        <f>SUM(H22:H24)</f>
        <v>115</v>
      </c>
      <c r="I27" s="239">
        <f>SUM(I22:I24)</f>
        <v>116</v>
      </c>
      <c r="J27" s="240">
        <f t="shared" si="5"/>
        <v>283</v>
      </c>
      <c r="K27" s="239">
        <f t="shared" si="5"/>
        <v>10186</v>
      </c>
      <c r="L27" s="240">
        <f t="shared" si="5"/>
        <v>632</v>
      </c>
      <c r="M27" s="241">
        <f t="shared" si="5"/>
        <v>171</v>
      </c>
      <c r="N27" s="239">
        <f>SUM(N22:N24)</f>
        <v>1292</v>
      </c>
      <c r="O27" s="240">
        <f t="shared" si="5"/>
        <v>851</v>
      </c>
      <c r="P27" s="239">
        <f t="shared" si="4"/>
        <v>242574</v>
      </c>
      <c r="Q27" s="242">
        <f>SUM(P22:P26)</f>
        <v>242574</v>
      </c>
      <c r="R27" s="126"/>
    </row>
    <row r="28" spans="1:18" ht="3" customHeight="1" thickBot="1" x14ac:dyDescent="0.4">
      <c r="A28" s="138"/>
      <c r="B28" s="302"/>
      <c r="C28" s="302"/>
      <c r="D28" s="260"/>
      <c r="E28" s="261"/>
      <c r="F28" s="262"/>
      <c r="G28" s="263"/>
      <c r="H28" s="264"/>
      <c r="I28" s="263"/>
      <c r="J28" s="265"/>
      <c r="K28" s="266">
        <v>4</v>
      </c>
      <c r="L28" s="267"/>
      <c r="M28" s="268"/>
      <c r="N28" s="269"/>
      <c r="O28" s="270">
        <v>1</v>
      </c>
      <c r="P28" s="303"/>
      <c r="Q28" s="272"/>
      <c r="R28" s="126"/>
    </row>
    <row r="29" spans="1:18" ht="21.95" customHeight="1" thickBot="1" x14ac:dyDescent="0.4">
      <c r="A29" s="138"/>
      <c r="B29" s="273"/>
      <c r="C29" s="142" t="s">
        <v>41</v>
      </c>
      <c r="D29" s="274"/>
      <c r="E29" s="165">
        <v>31920</v>
      </c>
      <c r="F29" s="166">
        <v>53297</v>
      </c>
      <c r="G29" s="167">
        <v>166</v>
      </c>
      <c r="H29" s="168">
        <v>13</v>
      </c>
      <c r="I29" s="169">
        <v>11</v>
      </c>
      <c r="J29" s="170">
        <v>256</v>
      </c>
      <c r="K29" s="171">
        <v>3152</v>
      </c>
      <c r="L29" s="172">
        <v>191</v>
      </c>
      <c r="M29" s="173">
        <v>123</v>
      </c>
      <c r="N29" s="174">
        <v>28</v>
      </c>
      <c r="O29" s="175">
        <v>725</v>
      </c>
      <c r="P29" s="176">
        <f t="shared" ref="P29:P34" si="6">SUM(E29:O29)</f>
        <v>89882</v>
      </c>
      <c r="Q29" s="275">
        <f>SUM(P29)</f>
        <v>89882</v>
      </c>
      <c r="R29" s="126"/>
    </row>
    <row r="30" spans="1:18" ht="21.95" customHeight="1" x14ac:dyDescent="0.35">
      <c r="A30" s="138"/>
      <c r="B30" s="276" t="s">
        <v>29</v>
      </c>
      <c r="C30" s="179" t="s">
        <v>42</v>
      </c>
      <c r="D30" s="277"/>
      <c r="E30" s="181">
        <v>79431</v>
      </c>
      <c r="F30" s="182">
        <v>2726</v>
      </c>
      <c r="G30" s="183">
        <v>9110</v>
      </c>
      <c r="H30" s="184">
        <v>93</v>
      </c>
      <c r="I30" s="185">
        <v>88</v>
      </c>
      <c r="J30" s="186">
        <v>8</v>
      </c>
      <c r="K30" s="187">
        <v>5874</v>
      </c>
      <c r="L30" s="188">
        <v>384</v>
      </c>
      <c r="M30" s="189">
        <v>29</v>
      </c>
      <c r="N30" s="190">
        <v>952</v>
      </c>
      <c r="O30" s="191">
        <v>88</v>
      </c>
      <c r="P30" s="192">
        <f t="shared" si="6"/>
        <v>98783</v>
      </c>
      <c r="Q30" s="278"/>
      <c r="R30" s="126"/>
    </row>
    <row r="31" spans="1:18" ht="21.95" customHeight="1" thickBot="1" x14ac:dyDescent="0.4">
      <c r="A31" s="138"/>
      <c r="B31" s="276"/>
      <c r="C31" s="194" t="s">
        <v>43</v>
      </c>
      <c r="D31" s="279"/>
      <c r="E31" s="196">
        <v>50580</v>
      </c>
      <c r="F31" s="197">
        <v>366</v>
      </c>
      <c r="G31" s="198">
        <v>1430</v>
      </c>
      <c r="H31" s="199">
        <v>14</v>
      </c>
      <c r="I31" s="200">
        <v>16</v>
      </c>
      <c r="J31" s="201">
        <v>17</v>
      </c>
      <c r="K31" s="202">
        <v>1190</v>
      </c>
      <c r="L31" s="203">
        <v>52</v>
      </c>
      <c r="M31" s="204">
        <v>17</v>
      </c>
      <c r="N31" s="205">
        <v>330</v>
      </c>
      <c r="O31" s="206">
        <v>29</v>
      </c>
      <c r="P31" s="207">
        <f t="shared" si="6"/>
        <v>54041</v>
      </c>
      <c r="Q31" s="299">
        <f>SUM(P30+P31)</f>
        <v>152824</v>
      </c>
      <c r="R31" s="126"/>
    </row>
    <row r="32" spans="1:18" ht="18" hidden="1" customHeight="1" thickBot="1" x14ac:dyDescent="0.4">
      <c r="A32" s="138"/>
      <c r="B32" s="280"/>
      <c r="C32" s="210"/>
      <c r="D32" s="180"/>
      <c r="E32" s="211"/>
      <c r="F32" s="212"/>
      <c r="G32" s="213"/>
      <c r="H32" s="213"/>
      <c r="I32" s="214"/>
      <c r="J32" s="215"/>
      <c r="K32" s="216"/>
      <c r="L32" s="217"/>
      <c r="M32" s="218"/>
      <c r="N32" s="219"/>
      <c r="O32" s="220"/>
      <c r="P32" s="300">
        <f t="shared" si="6"/>
        <v>0</v>
      </c>
      <c r="Q32" s="221"/>
      <c r="R32" s="126"/>
    </row>
    <row r="33" spans="1:18" ht="18" hidden="1" customHeight="1" thickBot="1" x14ac:dyDescent="0.4">
      <c r="A33" s="138"/>
      <c r="B33" s="280"/>
      <c r="C33" s="222"/>
      <c r="D33" s="223"/>
      <c r="E33" s="224"/>
      <c r="F33" s="225"/>
      <c r="G33" s="226"/>
      <c r="H33" s="226"/>
      <c r="I33" s="227"/>
      <c r="J33" s="228"/>
      <c r="K33" s="229"/>
      <c r="L33" s="230"/>
      <c r="M33" s="231"/>
      <c r="N33" s="232"/>
      <c r="O33" s="233"/>
      <c r="P33" s="301">
        <f t="shared" si="6"/>
        <v>0</v>
      </c>
      <c r="Q33" s="235">
        <f>SUM(P32+P33)</f>
        <v>0</v>
      </c>
      <c r="R33" s="126"/>
    </row>
    <row r="34" spans="1:18" ht="24.95" customHeight="1" thickBot="1" x14ac:dyDescent="0.4">
      <c r="A34" s="138"/>
      <c r="B34" s="282"/>
      <c r="C34" s="283" t="s">
        <v>44</v>
      </c>
      <c r="D34" s="284"/>
      <c r="E34" s="239">
        <f>SUM(E29:E33)</f>
        <v>161931</v>
      </c>
      <c r="F34" s="240">
        <f t="shared" ref="F34:O34" si="7">SUM(F29:F33)</f>
        <v>56389</v>
      </c>
      <c r="G34" s="239">
        <f t="shared" si="7"/>
        <v>10706</v>
      </c>
      <c r="H34" s="240">
        <f>SUM(H29:H31)</f>
        <v>120</v>
      </c>
      <c r="I34" s="239">
        <f>SUM(I29:I31)</f>
        <v>115</v>
      </c>
      <c r="J34" s="240">
        <f t="shared" si="7"/>
        <v>281</v>
      </c>
      <c r="K34" s="239">
        <f t="shared" si="7"/>
        <v>10216</v>
      </c>
      <c r="L34" s="240">
        <f t="shared" si="7"/>
        <v>627</v>
      </c>
      <c r="M34" s="241">
        <f t="shared" si="7"/>
        <v>169</v>
      </c>
      <c r="N34" s="239">
        <f>SUM(N29:N31)</f>
        <v>1310</v>
      </c>
      <c r="O34" s="240">
        <f t="shared" si="7"/>
        <v>842</v>
      </c>
      <c r="P34" s="239">
        <f t="shared" si="6"/>
        <v>242706</v>
      </c>
      <c r="Q34" s="242">
        <f>SUM(P29:P33)</f>
        <v>242706</v>
      </c>
      <c r="R34" s="126"/>
    </row>
    <row r="35" spans="1:18" ht="3" customHeight="1" thickBot="1" x14ac:dyDescent="0.4">
      <c r="A35" s="138"/>
      <c r="B35" s="302"/>
      <c r="C35" s="302"/>
      <c r="D35" s="260"/>
      <c r="E35" s="261"/>
      <c r="F35" s="262"/>
      <c r="G35" s="263"/>
      <c r="H35" s="264"/>
      <c r="I35" s="263"/>
      <c r="J35" s="265"/>
      <c r="K35" s="266"/>
      <c r="L35" s="267"/>
      <c r="M35" s="268"/>
      <c r="N35" s="269"/>
      <c r="O35" s="270"/>
      <c r="P35" s="303"/>
      <c r="Q35" s="272"/>
      <c r="R35" s="126"/>
    </row>
    <row r="36" spans="1:18" ht="21.95" customHeight="1" thickBot="1" x14ac:dyDescent="0.4">
      <c r="A36" s="138"/>
      <c r="B36" s="273"/>
      <c r="C36" s="142" t="s">
        <v>41</v>
      </c>
      <c r="D36" s="274"/>
      <c r="E36" s="165">
        <v>32292</v>
      </c>
      <c r="F36" s="166">
        <v>53397</v>
      </c>
      <c r="G36" s="167">
        <v>173</v>
      </c>
      <c r="H36" s="168">
        <v>13</v>
      </c>
      <c r="I36" s="169">
        <v>11</v>
      </c>
      <c r="J36" s="170">
        <v>244</v>
      </c>
      <c r="K36" s="171">
        <v>3148</v>
      </c>
      <c r="L36" s="172">
        <v>190</v>
      </c>
      <c r="M36" s="173">
        <v>124</v>
      </c>
      <c r="N36" s="174">
        <v>28</v>
      </c>
      <c r="O36" s="175">
        <v>724</v>
      </c>
      <c r="P36" s="176">
        <f t="shared" ref="P36:P41" si="8">SUM(E36:O36)</f>
        <v>90344</v>
      </c>
      <c r="Q36" s="275">
        <f>SUM(P36)</f>
        <v>90344</v>
      </c>
      <c r="R36" s="126"/>
    </row>
    <row r="37" spans="1:18" ht="21.95" customHeight="1" x14ac:dyDescent="0.35">
      <c r="A37" s="138"/>
      <c r="B37" s="276" t="s">
        <v>30</v>
      </c>
      <c r="C37" s="179" t="s">
        <v>42</v>
      </c>
      <c r="D37" s="277"/>
      <c r="E37" s="181">
        <v>79411</v>
      </c>
      <c r="F37" s="182">
        <v>2714</v>
      </c>
      <c r="G37" s="183">
        <v>9134</v>
      </c>
      <c r="H37" s="184">
        <v>92</v>
      </c>
      <c r="I37" s="185">
        <v>91</v>
      </c>
      <c r="J37" s="186">
        <v>8</v>
      </c>
      <c r="K37" s="187">
        <v>5893</v>
      </c>
      <c r="L37" s="188">
        <v>386</v>
      </c>
      <c r="M37" s="189">
        <v>29</v>
      </c>
      <c r="N37" s="190">
        <v>964</v>
      </c>
      <c r="O37" s="191">
        <v>90</v>
      </c>
      <c r="P37" s="192">
        <f t="shared" si="8"/>
        <v>98812</v>
      </c>
      <c r="Q37" s="278"/>
      <c r="R37" s="126"/>
    </row>
    <row r="38" spans="1:18" ht="21.95" customHeight="1" thickBot="1" x14ac:dyDescent="0.4">
      <c r="A38" s="138"/>
      <c r="B38" s="276"/>
      <c r="C38" s="194" t="s">
        <v>43</v>
      </c>
      <c r="D38" s="279"/>
      <c r="E38" s="196">
        <v>50650</v>
      </c>
      <c r="F38" s="197">
        <v>365</v>
      </c>
      <c r="G38" s="198">
        <v>1427</v>
      </c>
      <c r="H38" s="199">
        <v>15</v>
      </c>
      <c r="I38" s="200">
        <v>16</v>
      </c>
      <c r="J38" s="201">
        <v>17</v>
      </c>
      <c r="K38" s="202">
        <v>1198</v>
      </c>
      <c r="L38" s="203">
        <v>51</v>
      </c>
      <c r="M38" s="204">
        <v>17</v>
      </c>
      <c r="N38" s="205">
        <v>336</v>
      </c>
      <c r="O38" s="206">
        <v>30</v>
      </c>
      <c r="P38" s="207">
        <f t="shared" si="8"/>
        <v>54122</v>
      </c>
      <c r="Q38" s="299">
        <f>SUM(P37+P38)</f>
        <v>152934</v>
      </c>
      <c r="R38" s="126"/>
    </row>
    <row r="39" spans="1:18" ht="18" hidden="1" customHeight="1" thickBot="1" x14ac:dyDescent="0.4">
      <c r="A39" s="138"/>
      <c r="B39" s="280"/>
      <c r="C39" s="210"/>
      <c r="D39" s="180"/>
      <c r="E39" s="211"/>
      <c r="F39" s="212"/>
      <c r="G39" s="213"/>
      <c r="H39" s="213"/>
      <c r="I39" s="214"/>
      <c r="J39" s="215"/>
      <c r="K39" s="216"/>
      <c r="L39" s="217"/>
      <c r="M39" s="218"/>
      <c r="N39" s="219"/>
      <c r="O39" s="220"/>
      <c r="P39" s="300">
        <f t="shared" si="8"/>
        <v>0</v>
      </c>
      <c r="Q39" s="221"/>
      <c r="R39" s="126"/>
    </row>
    <row r="40" spans="1:18" ht="18" hidden="1" customHeight="1" thickBot="1" x14ac:dyDescent="0.4">
      <c r="A40" s="138"/>
      <c r="B40" s="280"/>
      <c r="C40" s="222"/>
      <c r="D40" s="223"/>
      <c r="E40" s="224"/>
      <c r="F40" s="225"/>
      <c r="G40" s="226"/>
      <c r="H40" s="226"/>
      <c r="I40" s="227"/>
      <c r="J40" s="228"/>
      <c r="K40" s="229"/>
      <c r="L40" s="230"/>
      <c r="M40" s="231"/>
      <c r="N40" s="232"/>
      <c r="O40" s="233"/>
      <c r="P40" s="301">
        <f t="shared" si="8"/>
        <v>0</v>
      </c>
      <c r="Q40" s="235">
        <f>SUM(P39+P40)</f>
        <v>0</v>
      </c>
      <c r="R40" s="126"/>
    </row>
    <row r="41" spans="1:18" ht="24.95" customHeight="1" thickBot="1" x14ac:dyDescent="0.4">
      <c r="A41" s="138"/>
      <c r="B41" s="282"/>
      <c r="C41" s="283" t="s">
        <v>44</v>
      </c>
      <c r="D41" s="284"/>
      <c r="E41" s="239">
        <f t="shared" ref="E41:O41" si="9">SUM(E36:E40)</f>
        <v>162353</v>
      </c>
      <c r="F41" s="240">
        <f t="shared" si="9"/>
        <v>56476</v>
      </c>
      <c r="G41" s="239">
        <f t="shared" si="9"/>
        <v>10734</v>
      </c>
      <c r="H41" s="240">
        <f>SUM(H36:H38)</f>
        <v>120</v>
      </c>
      <c r="I41" s="239">
        <f>SUM(I36:I38)</f>
        <v>118</v>
      </c>
      <c r="J41" s="240">
        <f t="shared" si="9"/>
        <v>269</v>
      </c>
      <c r="K41" s="239">
        <f t="shared" si="9"/>
        <v>10239</v>
      </c>
      <c r="L41" s="240">
        <f t="shared" si="9"/>
        <v>627</v>
      </c>
      <c r="M41" s="241">
        <f t="shared" si="9"/>
        <v>170</v>
      </c>
      <c r="N41" s="239">
        <f>SUM(N36:N38)</f>
        <v>1328</v>
      </c>
      <c r="O41" s="240">
        <f t="shared" si="9"/>
        <v>844</v>
      </c>
      <c r="P41" s="239">
        <f t="shared" si="8"/>
        <v>243278</v>
      </c>
      <c r="Q41" s="242">
        <f>SUM(P36:P40)</f>
        <v>243278</v>
      </c>
      <c r="R41" s="126"/>
    </row>
    <row r="42" spans="1:18" ht="3" customHeight="1" thickBot="1" x14ac:dyDescent="0.4">
      <c r="A42" s="138"/>
      <c r="B42" s="302"/>
      <c r="C42" s="302"/>
      <c r="D42" s="260"/>
      <c r="E42" s="261"/>
      <c r="F42" s="262"/>
      <c r="G42" s="263"/>
      <c r="H42" s="264"/>
      <c r="I42" s="263"/>
      <c r="J42" s="265"/>
      <c r="K42" s="266"/>
      <c r="L42" s="267"/>
      <c r="M42" s="268"/>
      <c r="N42" s="269"/>
      <c r="O42" s="270"/>
      <c r="P42" s="303"/>
      <c r="Q42" s="272"/>
      <c r="R42" s="126"/>
    </row>
    <row r="43" spans="1:18" ht="21.95" customHeight="1" thickBot="1" x14ac:dyDescent="0.4">
      <c r="A43" s="138"/>
      <c r="B43" s="273"/>
      <c r="C43" s="142" t="s">
        <v>41</v>
      </c>
      <c r="D43" s="274"/>
      <c r="E43" s="165">
        <v>32580</v>
      </c>
      <c r="F43" s="166">
        <v>53345</v>
      </c>
      <c r="G43" s="167">
        <v>178</v>
      </c>
      <c r="H43" s="168">
        <v>13</v>
      </c>
      <c r="I43" s="169">
        <v>11</v>
      </c>
      <c r="J43" s="170">
        <v>245</v>
      </c>
      <c r="K43" s="171">
        <v>3159</v>
      </c>
      <c r="L43" s="172">
        <v>190</v>
      </c>
      <c r="M43" s="173">
        <v>127</v>
      </c>
      <c r="N43" s="174">
        <v>28</v>
      </c>
      <c r="O43" s="175">
        <v>723</v>
      </c>
      <c r="P43" s="176">
        <f t="shared" ref="P43:P48" si="10">SUM(E43:O43)</f>
        <v>90599</v>
      </c>
      <c r="Q43" s="275">
        <f>SUM(P43)</f>
        <v>90599</v>
      </c>
      <c r="R43" s="126"/>
    </row>
    <row r="44" spans="1:18" ht="21.95" customHeight="1" x14ac:dyDescent="0.35">
      <c r="A44" s="138"/>
      <c r="B44" s="276" t="s">
        <v>31</v>
      </c>
      <c r="C44" s="179" t="s">
        <v>42</v>
      </c>
      <c r="D44" s="277"/>
      <c r="E44" s="181">
        <v>79654</v>
      </c>
      <c r="F44" s="182">
        <v>2745</v>
      </c>
      <c r="G44" s="183">
        <v>9172</v>
      </c>
      <c r="H44" s="184">
        <v>88</v>
      </c>
      <c r="I44" s="185">
        <v>86</v>
      </c>
      <c r="J44" s="186">
        <v>8</v>
      </c>
      <c r="K44" s="187">
        <v>5921</v>
      </c>
      <c r="L44" s="188">
        <v>388</v>
      </c>
      <c r="M44" s="189">
        <v>27</v>
      </c>
      <c r="N44" s="190">
        <v>978</v>
      </c>
      <c r="O44" s="191">
        <v>87</v>
      </c>
      <c r="P44" s="192">
        <f t="shared" si="10"/>
        <v>99154</v>
      </c>
      <c r="Q44" s="278"/>
      <c r="R44" s="126"/>
    </row>
    <row r="45" spans="1:18" ht="21.95" customHeight="1" thickBot="1" x14ac:dyDescent="0.4">
      <c r="A45" s="138"/>
      <c r="B45" s="276"/>
      <c r="C45" s="194" t="s">
        <v>43</v>
      </c>
      <c r="D45" s="279"/>
      <c r="E45" s="196">
        <v>50743</v>
      </c>
      <c r="F45" s="197">
        <v>366</v>
      </c>
      <c r="G45" s="198">
        <v>1446</v>
      </c>
      <c r="H45" s="199">
        <v>15</v>
      </c>
      <c r="I45" s="200">
        <v>16</v>
      </c>
      <c r="J45" s="201">
        <v>17</v>
      </c>
      <c r="K45" s="202">
        <v>1199</v>
      </c>
      <c r="L45" s="203">
        <v>51</v>
      </c>
      <c r="M45" s="204">
        <v>17</v>
      </c>
      <c r="N45" s="205">
        <v>339</v>
      </c>
      <c r="O45" s="206">
        <v>32</v>
      </c>
      <c r="P45" s="207">
        <f t="shared" si="10"/>
        <v>54241</v>
      </c>
      <c r="Q45" s="299">
        <f>SUM(P44+P45)</f>
        <v>153395</v>
      </c>
      <c r="R45" s="126"/>
    </row>
    <row r="46" spans="1:18" ht="18" hidden="1" customHeight="1" thickBot="1" x14ac:dyDescent="0.4">
      <c r="A46" s="138"/>
      <c r="B46" s="280"/>
      <c r="C46" s="210"/>
      <c r="D46" s="180"/>
      <c r="E46" s="211"/>
      <c r="F46" s="212"/>
      <c r="G46" s="213"/>
      <c r="H46" s="213"/>
      <c r="I46" s="214"/>
      <c r="J46" s="215"/>
      <c r="K46" s="216"/>
      <c r="L46" s="217"/>
      <c r="M46" s="218"/>
      <c r="N46" s="219"/>
      <c r="O46" s="220"/>
      <c r="P46" s="300">
        <f t="shared" si="10"/>
        <v>0</v>
      </c>
      <c r="Q46" s="221"/>
      <c r="R46" s="126"/>
    </row>
    <row r="47" spans="1:18" ht="18" hidden="1" customHeight="1" thickBot="1" x14ac:dyDescent="0.4">
      <c r="A47" s="138"/>
      <c r="B47" s="280"/>
      <c r="C47" s="222"/>
      <c r="D47" s="223"/>
      <c r="E47" s="224"/>
      <c r="F47" s="225"/>
      <c r="G47" s="226"/>
      <c r="H47" s="226"/>
      <c r="I47" s="227"/>
      <c r="J47" s="228"/>
      <c r="K47" s="229"/>
      <c r="L47" s="230"/>
      <c r="M47" s="231"/>
      <c r="N47" s="232"/>
      <c r="O47" s="233"/>
      <c r="P47" s="301">
        <f t="shared" si="10"/>
        <v>0</v>
      </c>
      <c r="Q47" s="235">
        <f>SUM(P46+P47)</f>
        <v>0</v>
      </c>
      <c r="R47" s="126"/>
    </row>
    <row r="48" spans="1:18" ht="24.95" customHeight="1" thickBot="1" x14ac:dyDescent="0.4">
      <c r="A48" s="138"/>
      <c r="B48" s="282"/>
      <c r="C48" s="283" t="s">
        <v>44</v>
      </c>
      <c r="D48" s="284"/>
      <c r="E48" s="239">
        <f t="shared" ref="E48:O48" si="11">SUM(E43:E47)</f>
        <v>162977</v>
      </c>
      <c r="F48" s="240">
        <f t="shared" si="11"/>
        <v>56456</v>
      </c>
      <c r="G48" s="239">
        <f t="shared" si="11"/>
        <v>10796</v>
      </c>
      <c r="H48" s="240">
        <f>SUM(H43:H45)</f>
        <v>116</v>
      </c>
      <c r="I48" s="239">
        <f>SUM(I43:I45)</f>
        <v>113</v>
      </c>
      <c r="J48" s="240">
        <f t="shared" si="11"/>
        <v>270</v>
      </c>
      <c r="K48" s="239">
        <f t="shared" si="11"/>
        <v>10279</v>
      </c>
      <c r="L48" s="240">
        <f t="shared" si="11"/>
        <v>629</v>
      </c>
      <c r="M48" s="241">
        <f t="shared" si="11"/>
        <v>171</v>
      </c>
      <c r="N48" s="239">
        <f>SUM(N43:N45)</f>
        <v>1345</v>
      </c>
      <c r="O48" s="240">
        <f t="shared" si="11"/>
        <v>842</v>
      </c>
      <c r="P48" s="239">
        <f t="shared" si="10"/>
        <v>243994</v>
      </c>
      <c r="Q48" s="242">
        <f>SUM(P43:P47)</f>
        <v>243994</v>
      </c>
      <c r="R48" s="126"/>
    </row>
    <row r="49" spans="1:18" ht="19.5" hidden="1" customHeight="1" thickBot="1" x14ac:dyDescent="0.3">
      <c r="A49" s="138"/>
      <c r="B49" s="304"/>
      <c r="C49" s="244"/>
      <c r="D49" s="245"/>
      <c r="E49" s="246"/>
      <c r="F49" s="247"/>
      <c r="G49" s="248"/>
      <c r="H49" s="249"/>
      <c r="I49" s="248"/>
      <c r="J49" s="250"/>
      <c r="K49" s="251"/>
      <c r="L49" s="252"/>
      <c r="M49" s="253"/>
      <c r="N49" s="254"/>
      <c r="O49" s="255"/>
      <c r="P49" s="256"/>
      <c r="Q49" s="305"/>
      <c r="R49" s="126"/>
    </row>
    <row r="50" spans="1:18" ht="19.5" hidden="1" customHeight="1" thickBot="1" x14ac:dyDescent="0.3">
      <c r="A50" s="138"/>
      <c r="B50" s="243"/>
      <c r="C50" s="306"/>
      <c r="D50" s="277"/>
      <c r="E50" s="307"/>
      <c r="F50" s="308"/>
      <c r="G50" s="309"/>
      <c r="H50" s="310"/>
      <c r="I50" s="309"/>
      <c r="J50" s="311"/>
      <c r="K50" s="312"/>
      <c r="L50" s="313"/>
      <c r="M50" s="314"/>
      <c r="N50" s="315"/>
      <c r="O50" s="316"/>
      <c r="P50" s="317"/>
      <c r="Q50" s="318"/>
      <c r="R50" s="126"/>
    </row>
    <row r="51" spans="1:18" ht="19.5" hidden="1" customHeight="1" thickBot="1" x14ac:dyDescent="0.3">
      <c r="A51" s="138"/>
      <c r="B51" s="319"/>
      <c r="C51" s="320"/>
      <c r="D51" s="279"/>
      <c r="E51" s="321"/>
      <c r="F51" s="322"/>
      <c r="G51" s="323"/>
      <c r="H51" s="324"/>
      <c r="I51" s="323"/>
      <c r="J51" s="325"/>
      <c r="K51" s="326"/>
      <c r="L51" s="327"/>
      <c r="M51" s="328"/>
      <c r="N51" s="329"/>
      <c r="O51" s="330"/>
      <c r="P51" s="331"/>
      <c r="Q51" s="257"/>
      <c r="R51" s="126"/>
    </row>
    <row r="52" spans="1:18" ht="19.5" hidden="1" customHeight="1" thickBot="1" x14ac:dyDescent="0.3">
      <c r="A52" s="138"/>
      <c r="B52" s="332"/>
      <c r="C52" s="244"/>
      <c r="D52" s="245"/>
      <c r="E52" s="246"/>
      <c r="F52" s="247"/>
      <c r="G52" s="248"/>
      <c r="H52" s="249"/>
      <c r="I52" s="248"/>
      <c r="J52" s="250"/>
      <c r="K52" s="251"/>
      <c r="L52" s="252"/>
      <c r="M52" s="253"/>
      <c r="N52" s="254"/>
      <c r="O52" s="255"/>
      <c r="P52" s="256"/>
      <c r="Q52" s="305"/>
      <c r="R52" s="126"/>
    </row>
    <row r="53" spans="1:18" ht="19.5" hidden="1" customHeight="1" thickBot="1" x14ac:dyDescent="0.3">
      <c r="A53" s="138"/>
      <c r="B53" s="243"/>
      <c r="C53" s="333"/>
      <c r="D53" s="334"/>
      <c r="E53" s="335"/>
      <c r="F53" s="336"/>
      <c r="G53" s="337"/>
      <c r="H53" s="338"/>
      <c r="I53" s="337"/>
      <c r="J53" s="339"/>
      <c r="K53" s="340"/>
      <c r="L53" s="341"/>
      <c r="M53" s="342"/>
      <c r="N53" s="343"/>
      <c r="O53" s="344"/>
      <c r="P53" s="345"/>
      <c r="Q53" s="318"/>
      <c r="R53" s="126"/>
    </row>
    <row r="54" spans="1:18" ht="19.5" hidden="1" customHeight="1" thickBot="1" x14ac:dyDescent="0.3">
      <c r="A54" s="138"/>
      <c r="B54" s="346"/>
      <c r="C54" s="347"/>
      <c r="D54" s="348"/>
      <c r="E54" s="349"/>
      <c r="F54" s="350"/>
      <c r="G54" s="351"/>
      <c r="H54" s="352"/>
      <c r="I54" s="351"/>
      <c r="J54" s="353"/>
      <c r="K54" s="354"/>
      <c r="L54" s="355"/>
      <c r="M54" s="356"/>
      <c r="N54" s="357"/>
      <c r="O54" s="358"/>
      <c r="P54" s="345"/>
      <c r="Q54" s="257"/>
      <c r="R54" s="126"/>
    </row>
    <row r="55" spans="1:18" ht="0.75" hidden="1" customHeight="1" thickBot="1" x14ac:dyDescent="0.3">
      <c r="A55" s="138"/>
      <c r="B55" s="359"/>
      <c r="C55" s="360"/>
      <c r="D55" s="361"/>
      <c r="E55" s="362"/>
      <c r="F55" s="363"/>
      <c r="G55" s="364"/>
      <c r="H55" s="365"/>
      <c r="I55" s="364"/>
      <c r="J55" s="366"/>
      <c r="K55" s="367"/>
      <c r="L55" s="368"/>
      <c r="M55" s="369"/>
      <c r="N55" s="370"/>
      <c r="O55" s="371"/>
      <c r="P55" s="372"/>
      <c r="Q55" s="373">
        <f>SUM(P53:P55)</f>
        <v>0</v>
      </c>
      <c r="R55" s="126"/>
    </row>
    <row r="56" spans="1:18" ht="18" customHeight="1" thickBot="1" x14ac:dyDescent="0.3">
      <c r="A56" s="138"/>
      <c r="B56" s="374"/>
      <c r="C56" s="140"/>
      <c r="D56" s="375"/>
      <c r="E56" s="1513" t="s">
        <v>3</v>
      </c>
      <c r="F56" s="34" t="s">
        <v>4</v>
      </c>
      <c r="G56" s="35" t="s">
        <v>5</v>
      </c>
      <c r="H56" s="36" t="s">
        <v>6</v>
      </c>
      <c r="I56" s="37" t="s">
        <v>7</v>
      </c>
      <c r="J56" s="38" t="s">
        <v>8</v>
      </c>
      <c r="K56" s="141" t="s">
        <v>9</v>
      </c>
      <c r="L56" s="142" t="s">
        <v>10</v>
      </c>
      <c r="M56" s="143" t="s">
        <v>11</v>
      </c>
      <c r="N56" s="144" t="s">
        <v>12</v>
      </c>
      <c r="O56" s="145" t="s">
        <v>13</v>
      </c>
      <c r="P56" s="376" t="s">
        <v>45</v>
      </c>
      <c r="Q56" s="147"/>
      <c r="R56" s="126"/>
    </row>
    <row r="57" spans="1:18" ht="0.75" customHeight="1" thickBot="1" x14ac:dyDescent="0.3">
      <c r="A57" s="377"/>
      <c r="B57" s="378"/>
      <c r="C57" s="379"/>
      <c r="D57" s="13"/>
      <c r="E57" s="1514"/>
      <c r="F57" s="151" t="s">
        <v>16</v>
      </c>
      <c r="G57" s="152" t="s">
        <v>17</v>
      </c>
      <c r="H57" s="153" t="s">
        <v>18</v>
      </c>
      <c r="I57" s="154" t="s">
        <v>19</v>
      </c>
      <c r="J57" s="155" t="s">
        <v>20</v>
      </c>
      <c r="K57" s="156"/>
      <c r="L57" s="157" t="s">
        <v>21</v>
      </c>
      <c r="M57" s="158" t="s">
        <v>22</v>
      </c>
      <c r="N57" s="159" t="s">
        <v>23</v>
      </c>
      <c r="O57" s="160" t="s">
        <v>24</v>
      </c>
      <c r="P57" s="13"/>
      <c r="Q57" s="13"/>
      <c r="R57" s="126"/>
    </row>
    <row r="58" spans="1:18" ht="15.75" x14ac:dyDescent="0.25">
      <c r="A58" s="377"/>
      <c r="B58" s="16"/>
      <c r="C58" s="16"/>
      <c r="D58" s="15"/>
      <c r="E58" s="1513" t="s">
        <v>3</v>
      </c>
      <c r="F58" s="34" t="s">
        <v>4</v>
      </c>
      <c r="G58" s="35" t="s">
        <v>5</v>
      </c>
      <c r="H58" s="36" t="s">
        <v>6</v>
      </c>
      <c r="I58" s="37" t="s">
        <v>7</v>
      </c>
      <c r="J58" s="38" t="s">
        <v>8</v>
      </c>
      <c r="K58" s="141" t="s">
        <v>9</v>
      </c>
      <c r="L58" s="142" t="s">
        <v>10</v>
      </c>
      <c r="M58" s="143" t="s">
        <v>11</v>
      </c>
      <c r="N58" s="144" t="s">
        <v>12</v>
      </c>
      <c r="O58" s="145" t="s">
        <v>13</v>
      </c>
      <c r="P58" s="16"/>
      <c r="Q58" s="380"/>
      <c r="R58" s="126"/>
    </row>
    <row r="59" spans="1:18" ht="16.5" thickBot="1" x14ac:dyDescent="0.3">
      <c r="A59" s="381"/>
      <c r="B59" s="28"/>
      <c r="C59" s="28"/>
      <c r="D59" s="27"/>
      <c r="E59" s="1514"/>
      <c r="F59" s="151" t="s">
        <v>16</v>
      </c>
      <c r="G59" s="152" t="s">
        <v>17</v>
      </c>
      <c r="H59" s="153" t="s">
        <v>18</v>
      </c>
      <c r="I59" s="154" t="s">
        <v>19</v>
      </c>
      <c r="J59" s="155" t="s">
        <v>20</v>
      </c>
      <c r="K59" s="156"/>
      <c r="L59" s="157" t="s">
        <v>21</v>
      </c>
      <c r="M59" s="158" t="s">
        <v>22</v>
      </c>
      <c r="N59" s="159" t="s">
        <v>23</v>
      </c>
      <c r="O59" s="160" t="s">
        <v>24</v>
      </c>
      <c r="P59" s="28"/>
      <c r="Q59" s="12"/>
      <c r="R59" s="382"/>
    </row>
    <row r="60" spans="1:18" ht="15.75" customHeight="1" thickBot="1" x14ac:dyDescent="0.25">
      <c r="B60" s="13"/>
      <c r="C60" s="383" t="s">
        <v>46</v>
      </c>
      <c r="D60" s="384"/>
      <c r="E60" s="384"/>
      <c r="F60" s="384"/>
      <c r="G60" s="384"/>
      <c r="H60" s="384"/>
      <c r="I60" s="384"/>
      <c r="J60" s="384"/>
      <c r="K60" s="384"/>
      <c r="L60" s="384"/>
      <c r="M60" s="384"/>
      <c r="N60" s="384"/>
      <c r="O60" s="384"/>
      <c r="P60" s="385"/>
    </row>
  </sheetData>
  <mergeCells count="3">
    <mergeCell ref="E5:E6"/>
    <mergeCell ref="E56:E57"/>
    <mergeCell ref="E58:E59"/>
  </mergeCells>
  <pageMargins left="0.78740157499999996" right="0.78740157499999996" top="0.85" bottom="0.81" header="0.4921259845" footer="0.4921259845"/>
  <pageSetup paperSize="9" scale="61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R60"/>
  <sheetViews>
    <sheetView zoomScale="81" zoomScaleNormal="81" workbookViewId="0">
      <selection activeCell="T45" sqref="T45"/>
    </sheetView>
  </sheetViews>
  <sheetFormatPr baseColWidth="10" defaultRowHeight="12.75" x14ac:dyDescent="0.2"/>
  <cols>
    <col min="1" max="1" width="3.140625" customWidth="1"/>
    <col min="2" max="2" width="14.5703125" customWidth="1"/>
    <col min="3" max="3" width="15.42578125" customWidth="1"/>
    <col min="4" max="4" width="0.140625" customWidth="1"/>
    <col min="5" max="15" width="14.7109375" customWidth="1"/>
    <col min="16" max="16" width="16.140625" customWidth="1"/>
    <col min="17" max="17" width="0.28515625" customWidth="1"/>
    <col min="18" max="18" width="1.7109375" customWidth="1"/>
  </cols>
  <sheetData>
    <row r="1" spans="1:18" ht="16.5" customHeight="1" thickBot="1" x14ac:dyDescent="0.3">
      <c r="A1" s="115"/>
      <c r="B1" s="116" t="s">
        <v>47</v>
      </c>
      <c r="C1" s="117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9"/>
      <c r="R1" s="120"/>
    </row>
    <row r="2" spans="1:18" ht="0.75" customHeight="1" x14ac:dyDescent="0.2">
      <c r="A2" s="121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3"/>
      <c r="M2" s="122"/>
      <c r="N2" s="123"/>
      <c r="O2" s="123"/>
      <c r="P2" s="124"/>
      <c r="Q2" s="125"/>
      <c r="R2" s="126"/>
    </row>
    <row r="3" spans="1:18" ht="21" customHeight="1" thickBot="1" x14ac:dyDescent="0.3">
      <c r="A3" s="121"/>
      <c r="B3" s="127"/>
      <c r="C3" s="128"/>
      <c r="D3" s="129"/>
      <c r="E3" s="130"/>
      <c r="F3" s="130"/>
      <c r="G3" s="130"/>
      <c r="H3" s="130"/>
      <c r="I3" s="130"/>
      <c r="J3" s="130"/>
      <c r="K3" s="130"/>
      <c r="L3" s="131"/>
      <c r="M3" s="130"/>
      <c r="N3" s="131"/>
      <c r="O3" s="131"/>
      <c r="P3" s="132"/>
      <c r="Q3" s="133"/>
      <c r="R3" s="126"/>
    </row>
    <row r="4" spans="1:18" ht="3" hidden="1" customHeight="1" thickBot="1" x14ac:dyDescent="0.25">
      <c r="A4" s="121"/>
      <c r="B4" s="134"/>
      <c r="C4" s="135"/>
      <c r="D4" s="13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36"/>
      <c r="Q4" s="137"/>
      <c r="R4" s="126"/>
    </row>
    <row r="5" spans="1:18" ht="21.75" customHeight="1" thickBot="1" x14ac:dyDescent="0.3">
      <c r="A5" s="138"/>
      <c r="B5" s="139" t="s">
        <v>15</v>
      </c>
      <c r="C5" s="139"/>
      <c r="D5" s="140"/>
      <c r="E5" s="1513" t="s">
        <v>3</v>
      </c>
      <c r="F5" s="34" t="s">
        <v>4</v>
      </c>
      <c r="G5" s="35" t="s">
        <v>5</v>
      </c>
      <c r="H5" s="36" t="s">
        <v>6</v>
      </c>
      <c r="I5" s="37" t="s">
        <v>7</v>
      </c>
      <c r="J5" s="38" t="s">
        <v>8</v>
      </c>
      <c r="K5" s="141" t="s">
        <v>9</v>
      </c>
      <c r="L5" s="142" t="s">
        <v>10</v>
      </c>
      <c r="M5" s="143" t="s">
        <v>11</v>
      </c>
      <c r="N5" s="144" t="s">
        <v>12</v>
      </c>
      <c r="O5" s="145" t="s">
        <v>13</v>
      </c>
      <c r="P5" s="146" t="s">
        <v>40</v>
      </c>
      <c r="Q5" s="147"/>
      <c r="R5" s="126"/>
    </row>
    <row r="6" spans="1:18" ht="16.5" thickBot="1" x14ac:dyDescent="0.3">
      <c r="A6" s="138"/>
      <c r="B6" s="148"/>
      <c r="C6" s="149"/>
      <c r="D6" s="150"/>
      <c r="E6" s="1514"/>
      <c r="F6" s="151" t="s">
        <v>16</v>
      </c>
      <c r="G6" s="152" t="s">
        <v>17</v>
      </c>
      <c r="H6" s="153" t="s">
        <v>18</v>
      </c>
      <c r="I6" s="154" t="s">
        <v>19</v>
      </c>
      <c r="J6" s="155" t="s">
        <v>20</v>
      </c>
      <c r="K6" s="156"/>
      <c r="L6" s="157" t="s">
        <v>21</v>
      </c>
      <c r="M6" s="158" t="s">
        <v>22</v>
      </c>
      <c r="N6" s="159" t="s">
        <v>23</v>
      </c>
      <c r="O6" s="160" t="s">
        <v>24</v>
      </c>
      <c r="P6" s="161"/>
      <c r="Q6" s="162"/>
      <c r="R6" s="126"/>
    </row>
    <row r="7" spans="1:18" ht="21.95" customHeight="1" thickBot="1" x14ac:dyDescent="0.4">
      <c r="A7" s="138"/>
      <c r="B7" s="163"/>
      <c r="C7" s="142" t="s">
        <v>41</v>
      </c>
      <c r="D7" s="164"/>
      <c r="E7" s="165">
        <v>32173</v>
      </c>
      <c r="F7" s="170">
        <v>53719</v>
      </c>
      <c r="G7" s="386">
        <v>172</v>
      </c>
      <c r="H7" s="387">
        <v>13</v>
      </c>
      <c r="I7" s="388">
        <v>11</v>
      </c>
      <c r="J7" s="389">
        <v>244</v>
      </c>
      <c r="K7" s="171">
        <v>3159</v>
      </c>
      <c r="L7" s="172">
        <v>192</v>
      </c>
      <c r="M7" s="173">
        <v>125</v>
      </c>
      <c r="N7" s="174">
        <v>26</v>
      </c>
      <c r="O7" s="175">
        <v>722</v>
      </c>
      <c r="P7" s="176">
        <f t="shared" ref="P7:P12" si="0">SUM(E7:O7)</f>
        <v>90556</v>
      </c>
      <c r="Q7" s="177">
        <f>SUM(P7)</f>
        <v>90556</v>
      </c>
      <c r="R7" s="126"/>
    </row>
    <row r="8" spans="1:18" ht="21.95" customHeight="1" x14ac:dyDescent="0.35">
      <c r="A8" s="138"/>
      <c r="B8" s="178" t="s">
        <v>32</v>
      </c>
      <c r="C8" s="179" t="s">
        <v>42</v>
      </c>
      <c r="D8" s="180"/>
      <c r="E8" s="181">
        <v>79808</v>
      </c>
      <c r="F8" s="186">
        <v>2762</v>
      </c>
      <c r="G8" s="390">
        <v>9184</v>
      </c>
      <c r="H8" s="391">
        <v>88</v>
      </c>
      <c r="I8" s="392">
        <v>85</v>
      </c>
      <c r="J8" s="393">
        <v>8</v>
      </c>
      <c r="K8" s="187">
        <v>5931</v>
      </c>
      <c r="L8" s="188">
        <v>383</v>
      </c>
      <c r="M8" s="189">
        <v>28</v>
      </c>
      <c r="N8" s="190">
        <v>950</v>
      </c>
      <c r="O8" s="191">
        <v>88</v>
      </c>
      <c r="P8" s="192">
        <f t="shared" si="0"/>
        <v>99315</v>
      </c>
      <c r="Q8" s="193"/>
      <c r="R8" s="126"/>
    </row>
    <row r="9" spans="1:18" ht="21.95" customHeight="1" thickBot="1" x14ac:dyDescent="0.4">
      <c r="A9" s="138"/>
      <c r="B9" s="178"/>
      <c r="C9" s="194" t="s">
        <v>43</v>
      </c>
      <c r="D9" s="195"/>
      <c r="E9" s="196">
        <v>51023</v>
      </c>
      <c r="F9" s="201">
        <v>370</v>
      </c>
      <c r="G9" s="394">
        <v>1450</v>
      </c>
      <c r="H9" s="395">
        <v>16</v>
      </c>
      <c r="I9" s="396">
        <v>16</v>
      </c>
      <c r="J9" s="397">
        <v>17</v>
      </c>
      <c r="K9" s="202">
        <v>1197</v>
      </c>
      <c r="L9" s="203">
        <v>52</v>
      </c>
      <c r="M9" s="204">
        <v>17</v>
      </c>
      <c r="N9" s="205">
        <v>348</v>
      </c>
      <c r="O9" s="206">
        <v>33</v>
      </c>
      <c r="P9" s="207">
        <f t="shared" si="0"/>
        <v>54539</v>
      </c>
      <c r="Q9" s="208">
        <f>SUM(P8+P9)</f>
        <v>153854</v>
      </c>
      <c r="R9" s="126"/>
    </row>
    <row r="10" spans="1:18" ht="0.75" customHeight="1" thickBot="1" x14ac:dyDescent="0.3">
      <c r="A10" s="138"/>
      <c r="B10" s="209"/>
      <c r="C10" s="210"/>
      <c r="D10" s="180"/>
      <c r="E10" s="211"/>
      <c r="F10" s="212"/>
      <c r="G10" s="213"/>
      <c r="H10" s="214"/>
      <c r="I10" s="213"/>
      <c r="J10" s="317"/>
      <c r="K10" s="216"/>
      <c r="L10" s="217"/>
      <c r="M10" s="218"/>
      <c r="N10" s="219"/>
      <c r="O10" s="220"/>
      <c r="P10" s="210">
        <f t="shared" si="0"/>
        <v>0</v>
      </c>
      <c r="Q10" s="221"/>
      <c r="R10" s="126"/>
    </row>
    <row r="11" spans="1:18" ht="18" hidden="1" customHeight="1" thickBot="1" x14ac:dyDescent="0.3">
      <c r="A11" s="138"/>
      <c r="B11" s="209"/>
      <c r="C11" s="222"/>
      <c r="D11" s="223"/>
      <c r="E11" s="224"/>
      <c r="F11" s="225"/>
      <c r="G11" s="226"/>
      <c r="H11" s="227"/>
      <c r="I11" s="226"/>
      <c r="J11" s="398"/>
      <c r="K11" s="229"/>
      <c r="L11" s="230"/>
      <c r="M11" s="231"/>
      <c r="N11" s="232"/>
      <c r="O11" s="233"/>
      <c r="P11" s="234">
        <f t="shared" si="0"/>
        <v>0</v>
      </c>
      <c r="Q11" s="235">
        <f>SUM(P10+P11)</f>
        <v>0</v>
      </c>
      <c r="R11" s="126"/>
    </row>
    <row r="12" spans="1:18" ht="24.95" customHeight="1" thickBot="1" x14ac:dyDescent="0.4">
      <c r="A12" s="138"/>
      <c r="B12" s="236"/>
      <c r="C12" s="237" t="s">
        <v>44</v>
      </c>
      <c r="D12" s="238"/>
      <c r="E12" s="239">
        <f t="shared" ref="E12:O12" si="1">SUM(E7:E11)</f>
        <v>163004</v>
      </c>
      <c r="F12" s="240">
        <f t="shared" si="1"/>
        <v>56851</v>
      </c>
      <c r="G12" s="241">
        <f t="shared" si="1"/>
        <v>10806</v>
      </c>
      <c r="H12" s="239">
        <f>SUM(H7:H9)</f>
        <v>117</v>
      </c>
      <c r="I12" s="240">
        <f>SUM(I7:I9)</f>
        <v>112</v>
      </c>
      <c r="J12" s="239">
        <f t="shared" si="1"/>
        <v>269</v>
      </c>
      <c r="K12" s="239">
        <f t="shared" si="1"/>
        <v>10287</v>
      </c>
      <c r="L12" s="240">
        <f t="shared" si="1"/>
        <v>627</v>
      </c>
      <c r="M12" s="241">
        <f t="shared" si="1"/>
        <v>170</v>
      </c>
      <c r="N12" s="239">
        <f>SUM(N7:N9)</f>
        <v>1324</v>
      </c>
      <c r="O12" s="240">
        <f t="shared" si="1"/>
        <v>843</v>
      </c>
      <c r="P12" s="239">
        <f t="shared" si="0"/>
        <v>244410</v>
      </c>
      <c r="Q12" s="242">
        <f>SUM(P7:P11)</f>
        <v>244410</v>
      </c>
      <c r="R12" s="126"/>
    </row>
    <row r="13" spans="1:18" ht="19.5" hidden="1" customHeight="1" thickBot="1" x14ac:dyDescent="0.3">
      <c r="A13" s="138"/>
      <c r="B13" s="243"/>
      <c r="C13" s="244"/>
      <c r="D13" s="245"/>
      <c r="E13" s="246"/>
      <c r="F13" s="247"/>
      <c r="G13" s="249"/>
      <c r="H13" s="248"/>
      <c r="I13" s="399"/>
      <c r="J13" s="400"/>
      <c r="K13" s="251"/>
      <c r="L13" s="252"/>
      <c r="M13" s="253"/>
      <c r="N13" s="254"/>
      <c r="O13" s="255"/>
      <c r="P13" s="256"/>
      <c r="Q13" s="257">
        <f>SUM(P7:P13)</f>
        <v>488820</v>
      </c>
      <c r="R13" s="126"/>
    </row>
    <row r="14" spans="1:18" ht="3.75" customHeight="1" thickBot="1" x14ac:dyDescent="0.3">
      <c r="A14" s="138"/>
      <c r="B14" s="258"/>
      <c r="C14" s="259"/>
      <c r="D14" s="260"/>
      <c r="E14" s="261"/>
      <c r="F14" s="262"/>
      <c r="G14" s="401"/>
      <c r="H14" s="263"/>
      <c r="I14" s="264"/>
      <c r="J14" s="402"/>
      <c r="K14" s="266"/>
      <c r="L14" s="267"/>
      <c r="M14" s="268"/>
      <c r="N14" s="269"/>
      <c r="O14" s="270"/>
      <c r="P14" s="271"/>
      <c r="Q14" s="272"/>
      <c r="R14" s="126"/>
    </row>
    <row r="15" spans="1:18" ht="21.95" customHeight="1" thickBot="1" x14ac:dyDescent="0.4">
      <c r="A15" s="138"/>
      <c r="B15" s="273"/>
      <c r="C15" s="142" t="s">
        <v>41</v>
      </c>
      <c r="D15" s="274"/>
      <c r="E15" s="165">
        <v>32120</v>
      </c>
      <c r="F15" s="170">
        <v>54238</v>
      </c>
      <c r="G15" s="386">
        <v>176</v>
      </c>
      <c r="H15" s="387">
        <v>12</v>
      </c>
      <c r="I15" s="388">
        <v>11</v>
      </c>
      <c r="J15" s="389">
        <v>244</v>
      </c>
      <c r="K15" s="171">
        <v>3169</v>
      </c>
      <c r="L15" s="172">
        <v>192</v>
      </c>
      <c r="M15" s="173">
        <v>124</v>
      </c>
      <c r="N15" s="174">
        <v>26</v>
      </c>
      <c r="O15" s="175">
        <v>720</v>
      </c>
      <c r="P15" s="176">
        <f t="shared" ref="P15:P20" si="2">SUM(E15:O15)</f>
        <v>91032</v>
      </c>
      <c r="Q15" s="275">
        <f>SUM(P15)</f>
        <v>91032</v>
      </c>
      <c r="R15" s="126"/>
    </row>
    <row r="16" spans="1:18" ht="21.95" customHeight="1" x14ac:dyDescent="0.35">
      <c r="A16" s="138"/>
      <c r="B16" s="276" t="s">
        <v>33</v>
      </c>
      <c r="C16" s="179" t="s">
        <v>42</v>
      </c>
      <c r="D16" s="277"/>
      <c r="E16" s="181">
        <v>79908</v>
      </c>
      <c r="F16" s="186">
        <v>2797</v>
      </c>
      <c r="G16" s="390">
        <v>9193</v>
      </c>
      <c r="H16" s="391">
        <v>87</v>
      </c>
      <c r="I16" s="392">
        <v>86</v>
      </c>
      <c r="J16" s="393">
        <v>8</v>
      </c>
      <c r="K16" s="187">
        <v>5940</v>
      </c>
      <c r="L16" s="188">
        <v>387</v>
      </c>
      <c r="M16" s="189">
        <v>27</v>
      </c>
      <c r="N16" s="190">
        <v>947</v>
      </c>
      <c r="O16" s="191">
        <v>88</v>
      </c>
      <c r="P16" s="192">
        <f t="shared" si="2"/>
        <v>99468</v>
      </c>
      <c r="Q16" s="278"/>
      <c r="R16" s="126"/>
    </row>
    <row r="17" spans="1:18" ht="21.95" customHeight="1" thickBot="1" x14ac:dyDescent="0.4">
      <c r="A17" s="138"/>
      <c r="B17" s="276"/>
      <c r="C17" s="194" t="s">
        <v>43</v>
      </c>
      <c r="D17" s="279"/>
      <c r="E17" s="196">
        <v>51080</v>
      </c>
      <c r="F17" s="201">
        <v>374</v>
      </c>
      <c r="G17" s="394">
        <v>1454</v>
      </c>
      <c r="H17" s="395">
        <v>14</v>
      </c>
      <c r="I17" s="396">
        <v>16</v>
      </c>
      <c r="J17" s="397">
        <v>19</v>
      </c>
      <c r="K17" s="202">
        <v>1207</v>
      </c>
      <c r="L17" s="203">
        <v>52</v>
      </c>
      <c r="M17" s="204">
        <v>17</v>
      </c>
      <c r="N17" s="205">
        <v>354</v>
      </c>
      <c r="O17" s="206">
        <v>37</v>
      </c>
      <c r="P17" s="207">
        <f t="shared" si="2"/>
        <v>54624</v>
      </c>
      <c r="Q17" s="208">
        <f>SUM(P16+P17)</f>
        <v>154092</v>
      </c>
      <c r="R17" s="126"/>
    </row>
    <row r="18" spans="1:18" ht="0.75" customHeight="1" thickBot="1" x14ac:dyDescent="0.3">
      <c r="A18" s="138"/>
      <c r="B18" s="280"/>
      <c r="C18" s="210"/>
      <c r="D18" s="180"/>
      <c r="E18" s="211"/>
      <c r="F18" s="212"/>
      <c r="G18" s="213"/>
      <c r="H18" s="214"/>
      <c r="I18" s="213"/>
      <c r="J18" s="317"/>
      <c r="K18" s="216"/>
      <c r="L18" s="281"/>
      <c r="M18" s="218"/>
      <c r="N18" s="219"/>
      <c r="O18" s="220"/>
      <c r="P18" s="210">
        <f t="shared" si="2"/>
        <v>0</v>
      </c>
      <c r="Q18" s="221"/>
      <c r="R18" s="126"/>
    </row>
    <row r="19" spans="1:18" ht="18" hidden="1" customHeight="1" thickBot="1" x14ac:dyDescent="0.3">
      <c r="A19" s="138"/>
      <c r="B19" s="280"/>
      <c r="C19" s="222"/>
      <c r="D19" s="223"/>
      <c r="E19" s="224"/>
      <c r="F19" s="225"/>
      <c r="G19" s="226"/>
      <c r="H19" s="227"/>
      <c r="I19" s="226"/>
      <c r="J19" s="398"/>
      <c r="K19" s="229"/>
      <c r="L19" s="230"/>
      <c r="M19" s="231"/>
      <c r="N19" s="232"/>
      <c r="O19" s="233"/>
      <c r="P19" s="234">
        <f t="shared" si="2"/>
        <v>0</v>
      </c>
      <c r="Q19" s="235">
        <f>SUM(P18+P19)</f>
        <v>0</v>
      </c>
      <c r="R19" s="126"/>
    </row>
    <row r="20" spans="1:18" ht="24.95" customHeight="1" thickBot="1" x14ac:dyDescent="0.4">
      <c r="A20" s="138"/>
      <c r="B20" s="282"/>
      <c r="C20" s="283" t="s">
        <v>44</v>
      </c>
      <c r="D20" s="284"/>
      <c r="E20" s="239">
        <f t="shared" ref="E20:O20" si="3">SUM(E15:E19)</f>
        <v>163108</v>
      </c>
      <c r="F20" s="240">
        <f t="shared" si="3"/>
        <v>57409</v>
      </c>
      <c r="G20" s="241">
        <f t="shared" si="3"/>
        <v>10823</v>
      </c>
      <c r="H20" s="239">
        <f>SUM(H15:H17)</f>
        <v>113</v>
      </c>
      <c r="I20" s="240">
        <f>SUM(I15:I17)</f>
        <v>113</v>
      </c>
      <c r="J20" s="239">
        <f t="shared" si="3"/>
        <v>271</v>
      </c>
      <c r="K20" s="239">
        <f t="shared" si="3"/>
        <v>10316</v>
      </c>
      <c r="L20" s="240">
        <f t="shared" si="3"/>
        <v>631</v>
      </c>
      <c r="M20" s="241">
        <f t="shared" si="3"/>
        <v>168</v>
      </c>
      <c r="N20" s="239">
        <f>SUM(N15:N17)</f>
        <v>1327</v>
      </c>
      <c r="O20" s="240">
        <f t="shared" si="3"/>
        <v>845</v>
      </c>
      <c r="P20" s="239">
        <f t="shared" si="2"/>
        <v>245124</v>
      </c>
      <c r="Q20" s="242">
        <f>SUM(P15:P19)</f>
        <v>245124</v>
      </c>
      <c r="R20" s="126"/>
    </row>
    <row r="21" spans="1:18" ht="2.25" customHeight="1" thickBot="1" x14ac:dyDescent="0.3">
      <c r="A21" s="138"/>
      <c r="B21" s="258"/>
      <c r="C21" s="285"/>
      <c r="D21" s="286"/>
      <c r="E21" s="287"/>
      <c r="F21" s="288"/>
      <c r="G21" s="403"/>
      <c r="H21" s="289"/>
      <c r="I21" s="290"/>
      <c r="J21" s="404"/>
      <c r="K21" s="292">
        <v>4</v>
      </c>
      <c r="L21" s="293"/>
      <c r="M21" s="294"/>
      <c r="N21" s="295"/>
      <c r="O21" s="296"/>
      <c r="P21" s="297"/>
      <c r="Q21" s="298"/>
      <c r="R21" s="126"/>
    </row>
    <row r="22" spans="1:18" ht="21.95" customHeight="1" thickBot="1" x14ac:dyDescent="0.4">
      <c r="A22" s="138"/>
      <c r="B22" s="273"/>
      <c r="C22" s="142" t="s">
        <v>41</v>
      </c>
      <c r="D22" s="274"/>
      <c r="E22" s="165">
        <v>32062</v>
      </c>
      <c r="F22" s="170">
        <v>55313</v>
      </c>
      <c r="G22" s="386">
        <v>168</v>
      </c>
      <c r="H22" s="387">
        <v>12</v>
      </c>
      <c r="I22" s="388">
        <v>11</v>
      </c>
      <c r="J22" s="389">
        <v>244</v>
      </c>
      <c r="K22" s="171">
        <v>3446</v>
      </c>
      <c r="L22" s="172">
        <v>195</v>
      </c>
      <c r="M22" s="173">
        <v>124</v>
      </c>
      <c r="N22" s="174">
        <v>26</v>
      </c>
      <c r="O22" s="175">
        <v>721</v>
      </c>
      <c r="P22" s="176">
        <f t="shared" ref="P22:P27" si="4">SUM(E22:O22)</f>
        <v>92322</v>
      </c>
      <c r="Q22" s="275">
        <f>SUM(P22)</f>
        <v>92322</v>
      </c>
      <c r="R22" s="126"/>
    </row>
    <row r="23" spans="1:18" ht="21.95" customHeight="1" x14ac:dyDescent="0.35">
      <c r="A23" s="138"/>
      <c r="B23" s="276" t="s">
        <v>34</v>
      </c>
      <c r="C23" s="179" t="s">
        <v>42</v>
      </c>
      <c r="D23" s="277"/>
      <c r="E23" s="181">
        <v>79800</v>
      </c>
      <c r="F23" s="186">
        <v>2795</v>
      </c>
      <c r="G23" s="390">
        <v>9184</v>
      </c>
      <c r="H23" s="391">
        <v>89</v>
      </c>
      <c r="I23" s="392">
        <v>88</v>
      </c>
      <c r="J23" s="393">
        <v>9</v>
      </c>
      <c r="K23" s="187">
        <v>5960</v>
      </c>
      <c r="L23" s="188">
        <v>383</v>
      </c>
      <c r="M23" s="189">
        <v>27</v>
      </c>
      <c r="N23" s="190">
        <v>942</v>
      </c>
      <c r="O23" s="191">
        <v>87</v>
      </c>
      <c r="P23" s="192">
        <f t="shared" si="4"/>
        <v>99364</v>
      </c>
      <c r="Q23" s="278"/>
      <c r="R23" s="126"/>
    </row>
    <row r="24" spans="1:18" ht="21.95" customHeight="1" thickBot="1" x14ac:dyDescent="0.4">
      <c r="A24" s="138"/>
      <c r="B24" s="276"/>
      <c r="C24" s="194" t="s">
        <v>43</v>
      </c>
      <c r="D24" s="279">
        <v>5</v>
      </c>
      <c r="E24" s="196">
        <v>51213</v>
      </c>
      <c r="F24" s="201">
        <v>379</v>
      </c>
      <c r="G24" s="394">
        <v>1449</v>
      </c>
      <c r="H24" s="395">
        <v>15</v>
      </c>
      <c r="I24" s="396">
        <v>16</v>
      </c>
      <c r="J24" s="397">
        <v>19</v>
      </c>
      <c r="K24" s="202">
        <v>1229</v>
      </c>
      <c r="L24" s="203">
        <v>52</v>
      </c>
      <c r="M24" s="204">
        <v>17</v>
      </c>
      <c r="N24" s="205">
        <v>353</v>
      </c>
      <c r="O24" s="206">
        <v>37</v>
      </c>
      <c r="P24" s="207">
        <f t="shared" si="4"/>
        <v>54779</v>
      </c>
      <c r="Q24" s="299">
        <f>SUM(P23+P24)</f>
        <v>154143</v>
      </c>
      <c r="R24" s="126"/>
    </row>
    <row r="25" spans="1:18" ht="0.75" customHeight="1" thickBot="1" x14ac:dyDescent="0.4">
      <c r="A25" s="138"/>
      <c r="B25" s="280"/>
      <c r="C25" s="210"/>
      <c r="D25" s="180"/>
      <c r="E25" s="211"/>
      <c r="F25" s="212"/>
      <c r="G25" s="213"/>
      <c r="H25" s="214"/>
      <c r="I25" s="213"/>
      <c r="J25" s="317"/>
      <c r="K25" s="216"/>
      <c r="L25" s="217"/>
      <c r="M25" s="218"/>
      <c r="N25" s="219"/>
      <c r="O25" s="220"/>
      <c r="P25" s="300">
        <f t="shared" si="4"/>
        <v>0</v>
      </c>
      <c r="Q25" s="221"/>
      <c r="R25" s="126"/>
    </row>
    <row r="26" spans="1:18" ht="18" hidden="1" customHeight="1" thickBot="1" x14ac:dyDescent="0.4">
      <c r="A26" s="138"/>
      <c r="B26" s="280"/>
      <c r="C26" s="222"/>
      <c r="D26" s="223"/>
      <c r="E26" s="224"/>
      <c r="F26" s="225"/>
      <c r="G26" s="226"/>
      <c r="H26" s="227"/>
      <c r="I26" s="226"/>
      <c r="J26" s="398"/>
      <c r="K26" s="229"/>
      <c r="L26" s="230"/>
      <c r="M26" s="231"/>
      <c r="N26" s="232"/>
      <c r="O26" s="233"/>
      <c r="P26" s="301">
        <f t="shared" si="4"/>
        <v>0</v>
      </c>
      <c r="Q26" s="235">
        <f>SUM(P25+P26)</f>
        <v>0</v>
      </c>
      <c r="R26" s="126"/>
    </row>
    <row r="27" spans="1:18" ht="24.95" customHeight="1" thickBot="1" x14ac:dyDescent="0.4">
      <c r="A27" s="138"/>
      <c r="B27" s="282"/>
      <c r="C27" s="283" t="s">
        <v>44</v>
      </c>
      <c r="D27" s="284"/>
      <c r="E27" s="239">
        <f t="shared" ref="E27:O27" si="5">SUM(E22:E26)</f>
        <v>163075</v>
      </c>
      <c r="F27" s="240">
        <f t="shared" si="5"/>
        <v>58487</v>
      </c>
      <c r="G27" s="241">
        <f t="shared" si="5"/>
        <v>10801</v>
      </c>
      <c r="H27" s="239">
        <f>SUM(H22:H24)</f>
        <v>116</v>
      </c>
      <c r="I27" s="240">
        <f>SUM(I22:I24)</f>
        <v>115</v>
      </c>
      <c r="J27" s="239">
        <f t="shared" si="5"/>
        <v>272</v>
      </c>
      <c r="K27" s="239">
        <f t="shared" si="5"/>
        <v>10635</v>
      </c>
      <c r="L27" s="240">
        <f t="shared" si="5"/>
        <v>630</v>
      </c>
      <c r="M27" s="241">
        <f t="shared" si="5"/>
        <v>168</v>
      </c>
      <c r="N27" s="239">
        <f>SUM(N22:N24)</f>
        <v>1321</v>
      </c>
      <c r="O27" s="240">
        <f t="shared" si="5"/>
        <v>845</v>
      </c>
      <c r="P27" s="239">
        <f t="shared" si="4"/>
        <v>246465</v>
      </c>
      <c r="Q27" s="242">
        <f>SUM(P22:P26)</f>
        <v>246465</v>
      </c>
      <c r="R27" s="126"/>
    </row>
    <row r="28" spans="1:18" ht="3" customHeight="1" thickBot="1" x14ac:dyDescent="0.4">
      <c r="A28" s="138"/>
      <c r="B28" s="302"/>
      <c r="C28" s="302"/>
      <c r="D28" s="260"/>
      <c r="E28" s="261"/>
      <c r="F28" s="262"/>
      <c r="G28" s="401"/>
      <c r="H28" s="263"/>
      <c r="I28" s="264"/>
      <c r="J28" s="402"/>
      <c r="K28" s="266">
        <v>4</v>
      </c>
      <c r="L28" s="267"/>
      <c r="M28" s="268"/>
      <c r="N28" s="269"/>
      <c r="O28" s="270">
        <v>1</v>
      </c>
      <c r="P28" s="303"/>
      <c r="Q28" s="272"/>
      <c r="R28" s="126"/>
    </row>
    <row r="29" spans="1:18" ht="21.95" customHeight="1" thickBot="1" x14ac:dyDescent="0.4">
      <c r="A29" s="138"/>
      <c r="B29" s="273"/>
      <c r="C29" s="142" t="s">
        <v>41</v>
      </c>
      <c r="D29" s="274"/>
      <c r="E29" s="165">
        <v>32112</v>
      </c>
      <c r="F29" s="170">
        <v>56924</v>
      </c>
      <c r="G29" s="386">
        <v>152</v>
      </c>
      <c r="H29" s="387">
        <v>12</v>
      </c>
      <c r="I29" s="388">
        <v>11</v>
      </c>
      <c r="J29" s="389">
        <v>244</v>
      </c>
      <c r="K29" s="171">
        <v>3555</v>
      </c>
      <c r="L29" s="172">
        <v>195</v>
      </c>
      <c r="M29" s="173">
        <v>125</v>
      </c>
      <c r="N29" s="174">
        <v>24</v>
      </c>
      <c r="O29" s="175">
        <v>730</v>
      </c>
      <c r="P29" s="176">
        <f t="shared" ref="P29:P34" si="6">SUM(E29:O29)</f>
        <v>94084</v>
      </c>
      <c r="Q29" s="275">
        <f>SUM(P29)</f>
        <v>94084</v>
      </c>
      <c r="R29" s="126"/>
    </row>
    <row r="30" spans="1:18" ht="21.95" customHeight="1" x14ac:dyDescent="0.35">
      <c r="A30" s="138"/>
      <c r="B30" s="276" t="s">
        <v>35</v>
      </c>
      <c r="C30" s="179" t="s">
        <v>42</v>
      </c>
      <c r="D30" s="277"/>
      <c r="E30" s="181">
        <v>79743</v>
      </c>
      <c r="F30" s="186">
        <v>2786</v>
      </c>
      <c r="G30" s="390">
        <v>9168</v>
      </c>
      <c r="H30" s="391">
        <v>90</v>
      </c>
      <c r="I30" s="392">
        <v>89</v>
      </c>
      <c r="J30" s="393">
        <v>9</v>
      </c>
      <c r="K30" s="187">
        <v>5840</v>
      </c>
      <c r="L30" s="188">
        <v>383</v>
      </c>
      <c r="M30" s="189">
        <v>26</v>
      </c>
      <c r="N30" s="190">
        <v>947</v>
      </c>
      <c r="O30" s="191">
        <v>86</v>
      </c>
      <c r="P30" s="192">
        <f t="shared" si="6"/>
        <v>99167</v>
      </c>
      <c r="Q30" s="278"/>
      <c r="R30" s="126"/>
    </row>
    <row r="31" spans="1:18" ht="21.95" customHeight="1" thickBot="1" x14ac:dyDescent="0.4">
      <c r="A31" s="138"/>
      <c r="B31" s="276"/>
      <c r="C31" s="194" t="s">
        <v>43</v>
      </c>
      <c r="D31" s="279"/>
      <c r="E31" s="196">
        <v>50985</v>
      </c>
      <c r="F31" s="201">
        <v>385</v>
      </c>
      <c r="G31" s="394">
        <v>1450</v>
      </c>
      <c r="H31" s="395">
        <v>15</v>
      </c>
      <c r="I31" s="396">
        <v>16</v>
      </c>
      <c r="J31" s="397">
        <v>19</v>
      </c>
      <c r="K31" s="202">
        <v>1235</v>
      </c>
      <c r="L31" s="203">
        <v>52</v>
      </c>
      <c r="M31" s="204">
        <v>17</v>
      </c>
      <c r="N31" s="205">
        <v>352</v>
      </c>
      <c r="O31" s="206">
        <v>37</v>
      </c>
      <c r="P31" s="207">
        <f t="shared" si="6"/>
        <v>54563</v>
      </c>
      <c r="Q31" s="299">
        <f>SUM(P30+P31)</f>
        <v>153730</v>
      </c>
      <c r="R31" s="126"/>
    </row>
    <row r="32" spans="1:18" ht="18" hidden="1" customHeight="1" thickBot="1" x14ac:dyDescent="0.4">
      <c r="A32" s="138"/>
      <c r="B32" s="280"/>
      <c r="C32" s="210"/>
      <c r="D32" s="180"/>
      <c r="E32" s="211"/>
      <c r="F32" s="212"/>
      <c r="G32" s="213"/>
      <c r="H32" s="214"/>
      <c r="I32" s="213"/>
      <c r="J32" s="317"/>
      <c r="K32" s="216"/>
      <c r="L32" s="217"/>
      <c r="M32" s="218"/>
      <c r="N32" s="219"/>
      <c r="O32" s="220"/>
      <c r="P32" s="300">
        <f t="shared" si="6"/>
        <v>0</v>
      </c>
      <c r="Q32" s="221"/>
      <c r="R32" s="126"/>
    </row>
    <row r="33" spans="1:18" ht="18" hidden="1" customHeight="1" thickBot="1" x14ac:dyDescent="0.4">
      <c r="A33" s="138"/>
      <c r="B33" s="280"/>
      <c r="C33" s="222"/>
      <c r="D33" s="223"/>
      <c r="E33" s="224"/>
      <c r="F33" s="225"/>
      <c r="G33" s="226"/>
      <c r="H33" s="227"/>
      <c r="I33" s="226"/>
      <c r="J33" s="398"/>
      <c r="K33" s="229"/>
      <c r="L33" s="230"/>
      <c r="M33" s="231"/>
      <c r="N33" s="232"/>
      <c r="O33" s="233"/>
      <c r="P33" s="301">
        <f t="shared" si="6"/>
        <v>0</v>
      </c>
      <c r="Q33" s="235">
        <f>SUM(P32+P33)</f>
        <v>0</v>
      </c>
      <c r="R33" s="126"/>
    </row>
    <row r="34" spans="1:18" ht="24.95" customHeight="1" thickBot="1" x14ac:dyDescent="0.4">
      <c r="A34" s="138"/>
      <c r="B34" s="282"/>
      <c r="C34" s="283" t="s">
        <v>44</v>
      </c>
      <c r="D34" s="284"/>
      <c r="E34" s="239">
        <f t="shared" ref="E34:O34" si="7">SUM(E29:E33)</f>
        <v>162840</v>
      </c>
      <c r="F34" s="240">
        <f t="shared" si="7"/>
        <v>60095</v>
      </c>
      <c r="G34" s="241">
        <f t="shared" si="7"/>
        <v>10770</v>
      </c>
      <c r="H34" s="239">
        <f>SUM(H29:H31)</f>
        <v>117</v>
      </c>
      <c r="I34" s="240">
        <f>SUM(I29:I31)</f>
        <v>116</v>
      </c>
      <c r="J34" s="239">
        <f t="shared" si="7"/>
        <v>272</v>
      </c>
      <c r="K34" s="239">
        <f t="shared" si="7"/>
        <v>10630</v>
      </c>
      <c r="L34" s="240">
        <f t="shared" si="7"/>
        <v>630</v>
      </c>
      <c r="M34" s="241">
        <f t="shared" si="7"/>
        <v>168</v>
      </c>
      <c r="N34" s="239">
        <f>SUM(N29:N31)</f>
        <v>1323</v>
      </c>
      <c r="O34" s="240">
        <f t="shared" si="7"/>
        <v>853</v>
      </c>
      <c r="P34" s="239">
        <f t="shared" si="6"/>
        <v>247814</v>
      </c>
      <c r="Q34" s="242">
        <f>SUM(P29:P33)</f>
        <v>247814</v>
      </c>
      <c r="R34" s="126"/>
    </row>
    <row r="35" spans="1:18" ht="3" customHeight="1" thickBot="1" x14ac:dyDescent="0.4">
      <c r="A35" s="138"/>
      <c r="B35" s="302"/>
      <c r="C35" s="302"/>
      <c r="D35" s="260"/>
      <c r="E35" s="261"/>
      <c r="F35" s="262"/>
      <c r="G35" s="401"/>
      <c r="H35" s="263"/>
      <c r="I35" s="264"/>
      <c r="J35" s="402"/>
      <c r="K35" s="266"/>
      <c r="L35" s="267"/>
      <c r="M35" s="268"/>
      <c r="N35" s="269"/>
      <c r="O35" s="270"/>
      <c r="P35" s="303"/>
      <c r="Q35" s="272"/>
      <c r="R35" s="126"/>
    </row>
    <row r="36" spans="1:18" ht="21.95" customHeight="1" thickBot="1" x14ac:dyDescent="0.4">
      <c r="A36" s="138"/>
      <c r="B36" s="273"/>
      <c r="C36" s="142" t="s">
        <v>41</v>
      </c>
      <c r="D36" s="274"/>
      <c r="E36" s="165">
        <v>32363</v>
      </c>
      <c r="F36" s="170">
        <v>57916</v>
      </c>
      <c r="G36" s="386">
        <v>147</v>
      </c>
      <c r="H36" s="387">
        <v>12</v>
      </c>
      <c r="I36" s="388">
        <v>11</v>
      </c>
      <c r="J36" s="389">
        <v>251</v>
      </c>
      <c r="K36" s="171">
        <v>3312</v>
      </c>
      <c r="L36" s="172">
        <v>198</v>
      </c>
      <c r="M36" s="173">
        <v>125</v>
      </c>
      <c r="N36" s="174">
        <v>25</v>
      </c>
      <c r="O36" s="175">
        <v>732</v>
      </c>
      <c r="P36" s="176">
        <f t="shared" ref="P36:P41" si="8">SUM(E36:O36)</f>
        <v>95092</v>
      </c>
      <c r="Q36" s="275">
        <f>SUM(P36)</f>
        <v>95092</v>
      </c>
      <c r="R36" s="126"/>
    </row>
    <row r="37" spans="1:18" ht="21.95" customHeight="1" x14ac:dyDescent="0.35">
      <c r="A37" s="138"/>
      <c r="B37" s="276" t="s">
        <v>36</v>
      </c>
      <c r="C37" s="179" t="s">
        <v>42</v>
      </c>
      <c r="D37" s="277"/>
      <c r="E37" s="181">
        <v>79990</v>
      </c>
      <c r="F37" s="186">
        <v>2733</v>
      </c>
      <c r="G37" s="390">
        <v>9163</v>
      </c>
      <c r="H37" s="391">
        <v>88</v>
      </c>
      <c r="I37" s="392">
        <v>90</v>
      </c>
      <c r="J37" s="393">
        <v>9</v>
      </c>
      <c r="K37" s="187">
        <v>5835</v>
      </c>
      <c r="L37" s="188">
        <v>383</v>
      </c>
      <c r="M37" s="189">
        <v>26</v>
      </c>
      <c r="N37" s="190">
        <v>942</v>
      </c>
      <c r="O37" s="191">
        <v>86</v>
      </c>
      <c r="P37" s="192">
        <f t="shared" si="8"/>
        <v>99345</v>
      </c>
      <c r="Q37" s="278"/>
      <c r="R37" s="126"/>
    </row>
    <row r="38" spans="1:18" ht="21.95" customHeight="1" thickBot="1" x14ac:dyDescent="0.4">
      <c r="A38" s="138"/>
      <c r="B38" s="276"/>
      <c r="C38" s="194" t="s">
        <v>43</v>
      </c>
      <c r="D38" s="279"/>
      <c r="E38" s="196">
        <v>51083</v>
      </c>
      <c r="F38" s="201">
        <v>381</v>
      </c>
      <c r="G38" s="394">
        <v>1446</v>
      </c>
      <c r="H38" s="395">
        <v>14</v>
      </c>
      <c r="I38" s="396">
        <v>17</v>
      </c>
      <c r="J38" s="397">
        <v>19</v>
      </c>
      <c r="K38" s="202">
        <v>1204</v>
      </c>
      <c r="L38" s="203">
        <v>52</v>
      </c>
      <c r="M38" s="204">
        <v>17</v>
      </c>
      <c r="N38" s="205">
        <v>356</v>
      </c>
      <c r="O38" s="206">
        <v>37</v>
      </c>
      <c r="P38" s="207">
        <f t="shared" si="8"/>
        <v>54626</v>
      </c>
      <c r="Q38" s="299">
        <f>SUM(P37+P38)</f>
        <v>153971</v>
      </c>
      <c r="R38" s="126"/>
    </row>
    <row r="39" spans="1:18" ht="18" hidden="1" customHeight="1" thickBot="1" x14ac:dyDescent="0.4">
      <c r="A39" s="138"/>
      <c r="B39" s="280"/>
      <c r="C39" s="210"/>
      <c r="D39" s="180"/>
      <c r="E39" s="211"/>
      <c r="F39" s="212"/>
      <c r="G39" s="213"/>
      <c r="H39" s="214"/>
      <c r="I39" s="213"/>
      <c r="J39" s="317"/>
      <c r="K39" s="216"/>
      <c r="L39" s="217"/>
      <c r="M39" s="218"/>
      <c r="N39" s="219"/>
      <c r="O39" s="220"/>
      <c r="P39" s="300">
        <f t="shared" si="8"/>
        <v>0</v>
      </c>
      <c r="Q39" s="221"/>
      <c r="R39" s="126"/>
    </row>
    <row r="40" spans="1:18" ht="18" hidden="1" customHeight="1" thickBot="1" x14ac:dyDescent="0.4">
      <c r="A40" s="138"/>
      <c r="B40" s="280"/>
      <c r="C40" s="222"/>
      <c r="D40" s="223"/>
      <c r="E40" s="224"/>
      <c r="F40" s="225"/>
      <c r="G40" s="226"/>
      <c r="H40" s="227"/>
      <c r="I40" s="226"/>
      <c r="J40" s="398"/>
      <c r="K40" s="229"/>
      <c r="L40" s="230"/>
      <c r="M40" s="231"/>
      <c r="N40" s="232"/>
      <c r="O40" s="233"/>
      <c r="P40" s="301">
        <f t="shared" si="8"/>
        <v>0</v>
      </c>
      <c r="Q40" s="235">
        <f>SUM(P39+P40)</f>
        <v>0</v>
      </c>
      <c r="R40" s="126"/>
    </row>
    <row r="41" spans="1:18" ht="24.95" customHeight="1" thickBot="1" x14ac:dyDescent="0.4">
      <c r="A41" s="138"/>
      <c r="B41" s="282"/>
      <c r="C41" s="283" t="s">
        <v>44</v>
      </c>
      <c r="D41" s="284"/>
      <c r="E41" s="239">
        <f t="shared" ref="E41:O41" si="9">SUM(E36:E40)</f>
        <v>163436</v>
      </c>
      <c r="F41" s="240">
        <f t="shared" si="9"/>
        <v>61030</v>
      </c>
      <c r="G41" s="241">
        <f t="shared" si="9"/>
        <v>10756</v>
      </c>
      <c r="H41" s="239">
        <f>SUM(H36:H38)</f>
        <v>114</v>
      </c>
      <c r="I41" s="240">
        <f>SUM(I36:I38)</f>
        <v>118</v>
      </c>
      <c r="J41" s="239">
        <f t="shared" si="9"/>
        <v>279</v>
      </c>
      <c r="K41" s="239">
        <f t="shared" si="9"/>
        <v>10351</v>
      </c>
      <c r="L41" s="240">
        <f t="shared" si="9"/>
        <v>633</v>
      </c>
      <c r="M41" s="241">
        <f t="shared" si="9"/>
        <v>168</v>
      </c>
      <c r="N41" s="239">
        <f>SUM(N36:N38)</f>
        <v>1323</v>
      </c>
      <c r="O41" s="240">
        <f t="shared" si="9"/>
        <v>855</v>
      </c>
      <c r="P41" s="239">
        <f t="shared" si="8"/>
        <v>249063</v>
      </c>
      <c r="Q41" s="242">
        <f>SUM(P36:P40)</f>
        <v>249063</v>
      </c>
      <c r="R41" s="126"/>
    </row>
    <row r="42" spans="1:18" ht="3" customHeight="1" thickBot="1" x14ac:dyDescent="0.4">
      <c r="A42" s="138"/>
      <c r="B42" s="302"/>
      <c r="C42" s="302"/>
      <c r="D42" s="260"/>
      <c r="E42" s="261"/>
      <c r="F42" s="262"/>
      <c r="G42" s="401"/>
      <c r="H42" s="263"/>
      <c r="I42" s="264"/>
      <c r="J42" s="402"/>
      <c r="K42" s="266"/>
      <c r="L42" s="267"/>
      <c r="M42" s="268"/>
      <c r="N42" s="269"/>
      <c r="O42" s="270"/>
      <c r="P42" s="303"/>
      <c r="Q42" s="272"/>
      <c r="R42" s="126"/>
    </row>
    <row r="43" spans="1:18" ht="21.95" customHeight="1" thickBot="1" x14ac:dyDescent="0.4">
      <c r="A43" s="138"/>
      <c r="B43" s="273"/>
      <c r="C43" s="142" t="s">
        <v>41</v>
      </c>
      <c r="D43" s="274"/>
      <c r="E43" s="165">
        <v>32237</v>
      </c>
      <c r="F43" s="170">
        <v>58306</v>
      </c>
      <c r="G43" s="386">
        <v>142</v>
      </c>
      <c r="H43" s="387">
        <v>12</v>
      </c>
      <c r="I43" s="388">
        <v>11</v>
      </c>
      <c r="J43" s="389">
        <v>251</v>
      </c>
      <c r="K43" s="171">
        <v>3321</v>
      </c>
      <c r="L43" s="172">
        <v>204</v>
      </c>
      <c r="M43" s="173">
        <v>126</v>
      </c>
      <c r="N43" s="174">
        <v>24</v>
      </c>
      <c r="O43" s="175">
        <v>789</v>
      </c>
      <c r="P43" s="176">
        <f t="shared" ref="P43:P48" si="10">SUM(E43:O43)</f>
        <v>95423</v>
      </c>
      <c r="Q43" s="275">
        <f>SUM(P43)</f>
        <v>95423</v>
      </c>
      <c r="R43" s="126"/>
    </row>
    <row r="44" spans="1:18" ht="21.95" customHeight="1" x14ac:dyDescent="0.35">
      <c r="A44" s="138"/>
      <c r="B44" s="276" t="s">
        <v>37</v>
      </c>
      <c r="C44" s="179" t="s">
        <v>42</v>
      </c>
      <c r="D44" s="277"/>
      <c r="E44" s="181">
        <v>79732</v>
      </c>
      <c r="F44" s="186">
        <v>2743</v>
      </c>
      <c r="G44" s="390">
        <v>9137</v>
      </c>
      <c r="H44" s="391">
        <v>84</v>
      </c>
      <c r="I44" s="392">
        <v>89</v>
      </c>
      <c r="J44" s="393">
        <v>9</v>
      </c>
      <c r="K44" s="187">
        <v>5826</v>
      </c>
      <c r="L44" s="188">
        <v>385</v>
      </c>
      <c r="M44" s="189">
        <v>26</v>
      </c>
      <c r="N44" s="190">
        <v>931</v>
      </c>
      <c r="O44" s="191">
        <v>87</v>
      </c>
      <c r="P44" s="192">
        <f t="shared" si="10"/>
        <v>99049</v>
      </c>
      <c r="Q44" s="278"/>
      <c r="R44" s="126"/>
    </row>
    <row r="45" spans="1:18" ht="21.95" customHeight="1" thickBot="1" x14ac:dyDescent="0.4">
      <c r="A45" s="138"/>
      <c r="B45" s="276"/>
      <c r="C45" s="194" t="s">
        <v>43</v>
      </c>
      <c r="D45" s="279"/>
      <c r="E45" s="196">
        <v>50961</v>
      </c>
      <c r="F45" s="201">
        <v>386</v>
      </c>
      <c r="G45" s="394">
        <v>1423</v>
      </c>
      <c r="H45" s="395">
        <v>14</v>
      </c>
      <c r="I45" s="396">
        <v>16</v>
      </c>
      <c r="J45" s="397">
        <v>19</v>
      </c>
      <c r="K45" s="202">
        <v>1198</v>
      </c>
      <c r="L45" s="203">
        <v>51</v>
      </c>
      <c r="M45" s="204">
        <v>16</v>
      </c>
      <c r="N45" s="205">
        <v>353</v>
      </c>
      <c r="O45" s="206">
        <v>35</v>
      </c>
      <c r="P45" s="207">
        <f t="shared" si="10"/>
        <v>54472</v>
      </c>
      <c r="Q45" s="299">
        <f>SUM(P44+P45)</f>
        <v>153521</v>
      </c>
      <c r="R45" s="126"/>
    </row>
    <row r="46" spans="1:18" ht="18" hidden="1" customHeight="1" thickBot="1" x14ac:dyDescent="0.4">
      <c r="A46" s="138"/>
      <c r="B46" s="280"/>
      <c r="C46" s="210"/>
      <c r="D46" s="180"/>
      <c r="E46" s="211"/>
      <c r="F46" s="212"/>
      <c r="G46" s="213"/>
      <c r="H46" s="214"/>
      <c r="I46" s="213"/>
      <c r="J46" s="317"/>
      <c r="K46" s="216"/>
      <c r="L46" s="217"/>
      <c r="M46" s="218"/>
      <c r="N46" s="219"/>
      <c r="O46" s="220"/>
      <c r="P46" s="300">
        <f t="shared" si="10"/>
        <v>0</v>
      </c>
      <c r="Q46" s="221"/>
      <c r="R46" s="126"/>
    </row>
    <row r="47" spans="1:18" ht="18" hidden="1" customHeight="1" thickBot="1" x14ac:dyDescent="0.4">
      <c r="A47" s="138"/>
      <c r="B47" s="280"/>
      <c r="C47" s="222"/>
      <c r="D47" s="223"/>
      <c r="E47" s="224"/>
      <c r="F47" s="225"/>
      <c r="G47" s="226"/>
      <c r="H47" s="227"/>
      <c r="I47" s="226"/>
      <c r="J47" s="398"/>
      <c r="K47" s="229"/>
      <c r="L47" s="230"/>
      <c r="M47" s="231"/>
      <c r="N47" s="232"/>
      <c r="O47" s="233"/>
      <c r="P47" s="301">
        <f t="shared" si="10"/>
        <v>0</v>
      </c>
      <c r="Q47" s="235">
        <f>SUM(P46+P47)</f>
        <v>0</v>
      </c>
      <c r="R47" s="126"/>
    </row>
    <row r="48" spans="1:18" ht="24.95" customHeight="1" thickBot="1" x14ac:dyDescent="0.4">
      <c r="A48" s="138"/>
      <c r="B48" s="282"/>
      <c r="C48" s="283" t="s">
        <v>44</v>
      </c>
      <c r="D48" s="284"/>
      <c r="E48" s="239">
        <f t="shared" ref="E48:O48" si="11">SUM(E43:E47)</f>
        <v>162930</v>
      </c>
      <c r="F48" s="240">
        <f t="shared" si="11"/>
        <v>61435</v>
      </c>
      <c r="G48" s="241">
        <f t="shared" si="11"/>
        <v>10702</v>
      </c>
      <c r="H48" s="239">
        <f>SUM(H43:H45)</f>
        <v>110</v>
      </c>
      <c r="I48" s="240">
        <f>SUM(I43:I45)</f>
        <v>116</v>
      </c>
      <c r="J48" s="239">
        <f t="shared" si="11"/>
        <v>279</v>
      </c>
      <c r="K48" s="239">
        <f t="shared" si="11"/>
        <v>10345</v>
      </c>
      <c r="L48" s="240">
        <f t="shared" si="11"/>
        <v>640</v>
      </c>
      <c r="M48" s="241">
        <f t="shared" si="11"/>
        <v>168</v>
      </c>
      <c r="N48" s="239">
        <f>SUM(N43:N45)</f>
        <v>1308</v>
      </c>
      <c r="O48" s="240">
        <f t="shared" si="11"/>
        <v>911</v>
      </c>
      <c r="P48" s="239">
        <f t="shared" si="10"/>
        <v>248944</v>
      </c>
      <c r="Q48" s="242">
        <f>SUM(P43:P47)</f>
        <v>248944</v>
      </c>
      <c r="R48" s="126"/>
    </row>
    <row r="49" spans="1:18" ht="19.5" hidden="1" customHeight="1" thickBot="1" x14ac:dyDescent="0.3">
      <c r="A49" s="138"/>
      <c r="B49" s="304"/>
      <c r="C49" s="244"/>
      <c r="D49" s="245"/>
      <c r="E49" s="246"/>
      <c r="F49" s="247"/>
      <c r="G49" s="249"/>
      <c r="H49" s="248"/>
      <c r="I49" s="399"/>
      <c r="J49" s="400"/>
      <c r="K49" s="251"/>
      <c r="L49" s="252"/>
      <c r="M49" s="253"/>
      <c r="N49" s="254"/>
      <c r="O49" s="255"/>
      <c r="P49" s="256"/>
      <c r="Q49" s="305"/>
      <c r="R49" s="126"/>
    </row>
    <row r="50" spans="1:18" ht="19.5" hidden="1" customHeight="1" thickBot="1" x14ac:dyDescent="0.3">
      <c r="A50" s="138"/>
      <c r="B50" s="243"/>
      <c r="C50" s="306"/>
      <c r="D50" s="277"/>
      <c r="E50" s="307"/>
      <c r="F50" s="308"/>
      <c r="G50" s="310"/>
      <c r="H50" s="309"/>
      <c r="I50" s="405"/>
      <c r="J50" s="406"/>
      <c r="K50" s="312"/>
      <c r="L50" s="313"/>
      <c r="M50" s="314"/>
      <c r="N50" s="315"/>
      <c r="O50" s="316"/>
      <c r="P50" s="317"/>
      <c r="Q50" s="318"/>
      <c r="R50" s="126"/>
    </row>
    <row r="51" spans="1:18" ht="19.5" hidden="1" customHeight="1" thickBot="1" x14ac:dyDescent="0.3">
      <c r="A51" s="138"/>
      <c r="B51" s="319"/>
      <c r="C51" s="320"/>
      <c r="D51" s="279"/>
      <c r="E51" s="321"/>
      <c r="F51" s="322"/>
      <c r="G51" s="324"/>
      <c r="H51" s="323"/>
      <c r="I51" s="407"/>
      <c r="J51" s="408"/>
      <c r="K51" s="326"/>
      <c r="L51" s="327"/>
      <c r="M51" s="328"/>
      <c r="N51" s="329"/>
      <c r="O51" s="330"/>
      <c r="P51" s="331"/>
      <c r="Q51" s="257"/>
      <c r="R51" s="126"/>
    </row>
    <row r="52" spans="1:18" ht="19.5" hidden="1" customHeight="1" thickBot="1" x14ac:dyDescent="0.3">
      <c r="A52" s="138"/>
      <c r="B52" s="332"/>
      <c r="C52" s="244"/>
      <c r="D52" s="245"/>
      <c r="E52" s="246"/>
      <c r="F52" s="247"/>
      <c r="G52" s="249"/>
      <c r="H52" s="248"/>
      <c r="I52" s="399"/>
      <c r="J52" s="400"/>
      <c r="K52" s="251"/>
      <c r="L52" s="252"/>
      <c r="M52" s="253"/>
      <c r="N52" s="254"/>
      <c r="O52" s="255"/>
      <c r="P52" s="256"/>
      <c r="Q52" s="305"/>
      <c r="R52" s="126"/>
    </row>
    <row r="53" spans="1:18" ht="19.5" hidden="1" customHeight="1" thickBot="1" x14ac:dyDescent="0.3">
      <c r="A53" s="138"/>
      <c r="B53" s="243"/>
      <c r="C53" s="333"/>
      <c r="D53" s="334"/>
      <c r="E53" s="335"/>
      <c r="F53" s="336"/>
      <c r="G53" s="338"/>
      <c r="H53" s="337"/>
      <c r="I53" s="409"/>
      <c r="J53" s="410"/>
      <c r="K53" s="340"/>
      <c r="L53" s="341"/>
      <c r="M53" s="342"/>
      <c r="N53" s="343"/>
      <c r="O53" s="344"/>
      <c r="P53" s="345"/>
      <c r="Q53" s="318"/>
      <c r="R53" s="126"/>
    </row>
    <row r="54" spans="1:18" ht="19.5" hidden="1" customHeight="1" thickBot="1" x14ac:dyDescent="0.3">
      <c r="A54" s="138"/>
      <c r="B54" s="346"/>
      <c r="C54" s="347"/>
      <c r="D54" s="348"/>
      <c r="E54" s="349"/>
      <c r="F54" s="350"/>
      <c r="G54" s="352"/>
      <c r="H54" s="351"/>
      <c r="I54" s="411"/>
      <c r="J54" s="412"/>
      <c r="K54" s="354"/>
      <c r="L54" s="355"/>
      <c r="M54" s="356"/>
      <c r="N54" s="357"/>
      <c r="O54" s="358"/>
      <c r="P54" s="345"/>
      <c r="Q54" s="257"/>
      <c r="R54" s="126"/>
    </row>
    <row r="55" spans="1:18" ht="0.75" hidden="1" customHeight="1" thickBot="1" x14ac:dyDescent="0.3">
      <c r="A55" s="138"/>
      <c r="B55" s="359"/>
      <c r="C55" s="360"/>
      <c r="D55" s="361"/>
      <c r="E55" s="362"/>
      <c r="F55" s="363"/>
      <c r="G55" s="365"/>
      <c r="H55" s="364"/>
      <c r="I55" s="413"/>
      <c r="J55" s="414"/>
      <c r="K55" s="367"/>
      <c r="L55" s="368"/>
      <c r="M55" s="369"/>
      <c r="N55" s="370"/>
      <c r="O55" s="371"/>
      <c r="P55" s="372"/>
      <c r="Q55" s="373">
        <f>SUM(P53:P55)</f>
        <v>0</v>
      </c>
      <c r="R55" s="126"/>
    </row>
    <row r="56" spans="1:18" ht="18" customHeight="1" thickBot="1" x14ac:dyDescent="0.3">
      <c r="A56" s="138"/>
      <c r="B56" s="374"/>
      <c r="C56" s="415"/>
      <c r="D56" s="375"/>
      <c r="E56" s="1513" t="s">
        <v>3</v>
      </c>
      <c r="F56" s="34" t="s">
        <v>4</v>
      </c>
      <c r="G56" s="35" t="s">
        <v>5</v>
      </c>
      <c r="H56" s="36" t="s">
        <v>6</v>
      </c>
      <c r="I56" s="37" t="s">
        <v>7</v>
      </c>
      <c r="J56" s="38" t="s">
        <v>8</v>
      </c>
      <c r="K56" s="141" t="s">
        <v>9</v>
      </c>
      <c r="L56" s="142" t="s">
        <v>10</v>
      </c>
      <c r="M56" s="143" t="s">
        <v>11</v>
      </c>
      <c r="N56" s="144" t="s">
        <v>12</v>
      </c>
      <c r="O56" s="145" t="s">
        <v>13</v>
      </c>
      <c r="P56" s="376" t="s">
        <v>45</v>
      </c>
      <c r="Q56" s="147"/>
      <c r="R56" s="126"/>
    </row>
    <row r="57" spans="1:18" ht="0.75" customHeight="1" thickBot="1" x14ac:dyDescent="0.3">
      <c r="A57" s="377"/>
      <c r="B57" s="378"/>
      <c r="C57" s="13"/>
      <c r="D57" s="13"/>
      <c r="E57" s="1514"/>
      <c r="F57" s="151" t="s">
        <v>16</v>
      </c>
      <c r="G57" s="152" t="s">
        <v>17</v>
      </c>
      <c r="H57" s="153" t="s">
        <v>18</v>
      </c>
      <c r="I57" s="154" t="s">
        <v>19</v>
      </c>
      <c r="J57" s="155" t="s">
        <v>20</v>
      </c>
      <c r="K57" s="156"/>
      <c r="L57" s="157" t="s">
        <v>21</v>
      </c>
      <c r="M57" s="158" t="s">
        <v>22</v>
      </c>
      <c r="N57" s="159" t="s">
        <v>23</v>
      </c>
      <c r="O57" s="160" t="s">
        <v>24</v>
      </c>
      <c r="P57" s="13"/>
      <c r="Q57" s="13"/>
      <c r="R57" s="126"/>
    </row>
    <row r="58" spans="1:18" ht="15.75" x14ac:dyDescent="0.25">
      <c r="A58" s="377"/>
      <c r="B58" s="16"/>
      <c r="C58" s="15"/>
      <c r="D58" s="15"/>
      <c r="E58" s="1513" t="s">
        <v>3</v>
      </c>
      <c r="F58" s="34" t="s">
        <v>4</v>
      </c>
      <c r="G58" s="35" t="s">
        <v>5</v>
      </c>
      <c r="H58" s="36" t="s">
        <v>6</v>
      </c>
      <c r="I58" s="37" t="s">
        <v>7</v>
      </c>
      <c r="J58" s="38" t="s">
        <v>8</v>
      </c>
      <c r="K58" s="141" t="s">
        <v>9</v>
      </c>
      <c r="L58" s="142" t="s">
        <v>10</v>
      </c>
      <c r="M58" s="143" t="s">
        <v>11</v>
      </c>
      <c r="N58" s="144" t="s">
        <v>12</v>
      </c>
      <c r="O58" s="145" t="s">
        <v>13</v>
      </c>
      <c r="P58" s="15"/>
      <c r="Q58" s="380"/>
      <c r="R58" s="126"/>
    </row>
    <row r="59" spans="1:18" ht="16.5" thickBot="1" x14ac:dyDescent="0.3">
      <c r="A59" s="381"/>
      <c r="B59" s="28"/>
      <c r="C59" s="27"/>
      <c r="D59" s="27"/>
      <c r="E59" s="1514"/>
      <c r="F59" s="151" t="s">
        <v>16</v>
      </c>
      <c r="G59" s="152" t="s">
        <v>17</v>
      </c>
      <c r="H59" s="153" t="s">
        <v>18</v>
      </c>
      <c r="I59" s="154" t="s">
        <v>19</v>
      </c>
      <c r="J59" s="155" t="s">
        <v>20</v>
      </c>
      <c r="K59" s="156"/>
      <c r="L59" s="157" t="s">
        <v>21</v>
      </c>
      <c r="M59" s="158" t="s">
        <v>22</v>
      </c>
      <c r="N59" s="159" t="s">
        <v>23</v>
      </c>
      <c r="O59" s="160" t="s">
        <v>24</v>
      </c>
      <c r="P59" s="27"/>
      <c r="Q59" s="12"/>
      <c r="R59" s="382"/>
    </row>
    <row r="60" spans="1:18" ht="15" customHeight="1" thickBot="1" x14ac:dyDescent="0.25">
      <c r="B60" s="13"/>
      <c r="E60" s="383" t="s">
        <v>46</v>
      </c>
      <c r="F60" s="384"/>
      <c r="G60" s="384"/>
      <c r="H60" s="384"/>
      <c r="I60" s="384"/>
      <c r="J60" s="384"/>
      <c r="K60" s="384"/>
      <c r="L60" s="384"/>
      <c r="M60" s="384"/>
      <c r="N60" s="384"/>
      <c r="O60" s="384"/>
      <c r="P60" s="384"/>
      <c r="Q60" s="384"/>
      <c r="R60" s="385"/>
    </row>
  </sheetData>
  <mergeCells count="3">
    <mergeCell ref="E5:E6"/>
    <mergeCell ref="E56:E57"/>
    <mergeCell ref="E58:E59"/>
  </mergeCells>
  <pageMargins left="0.78740157499999996" right="0.78740157499999996" top="0.85" bottom="0.81" header="0.4921259845" footer="0.4921259845"/>
  <pageSetup paperSize="9" scale="61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4"/>
  </sheetPr>
  <dimension ref="A1:BE39"/>
  <sheetViews>
    <sheetView zoomScale="85" zoomScaleNormal="85" workbookViewId="0">
      <selection activeCell="I42" sqref="I42"/>
    </sheetView>
  </sheetViews>
  <sheetFormatPr baseColWidth="10" defaultRowHeight="12.75" x14ac:dyDescent="0.2"/>
  <cols>
    <col min="1" max="1" width="0.5703125" style="421" customWidth="1"/>
    <col min="2" max="2" width="13.85546875" style="421" customWidth="1"/>
    <col min="3" max="15" width="10.7109375" style="421" customWidth="1"/>
    <col min="16" max="16" width="10.85546875" style="421" customWidth="1"/>
    <col min="17" max="17" width="0.28515625" style="421" hidden="1" customWidth="1"/>
    <col min="18" max="18" width="0.140625" style="421" hidden="1" customWidth="1"/>
    <col min="19" max="19" width="8.5703125" style="421" hidden="1" customWidth="1"/>
    <col min="20" max="20" width="0.28515625" style="421" hidden="1" customWidth="1"/>
    <col min="21" max="21" width="8" style="421" hidden="1" customWidth="1"/>
    <col min="22" max="22" width="7.7109375" style="421" hidden="1" customWidth="1"/>
    <col min="23" max="23" width="0.28515625" style="421" customWidth="1"/>
    <col min="24" max="24" width="0.42578125" style="421" customWidth="1"/>
    <col min="25" max="25" width="13.7109375" style="421" customWidth="1"/>
    <col min="26" max="39" width="10.7109375" style="421" customWidth="1"/>
    <col min="40" max="40" width="0.5703125" style="421" customWidth="1"/>
    <col min="41" max="41" width="0.28515625" style="421" customWidth="1"/>
    <col min="42" max="42" width="11.5703125" style="421" customWidth="1"/>
    <col min="43" max="49" width="10.7109375" style="421" customWidth="1"/>
    <col min="50" max="50" width="11.85546875" style="421" customWidth="1"/>
    <col min="51" max="51" width="10.5703125" style="421" customWidth="1"/>
    <col min="52" max="55" width="10.7109375" style="421" customWidth="1"/>
    <col min="56" max="56" width="10.5703125" style="421" customWidth="1"/>
    <col min="57" max="57" width="0.28515625" style="421" customWidth="1"/>
    <col min="58" max="16384" width="11.42578125" style="421"/>
  </cols>
  <sheetData>
    <row r="1" spans="1:57" ht="16.5" customHeight="1" thickBot="1" x14ac:dyDescent="0.3">
      <c r="A1" s="416"/>
      <c r="B1" s="417" t="s">
        <v>48</v>
      </c>
      <c r="C1" s="418"/>
      <c r="D1" s="418"/>
      <c r="E1" s="418"/>
      <c r="F1" s="418"/>
      <c r="G1" s="418"/>
      <c r="H1" s="418"/>
      <c r="I1" s="418"/>
      <c r="J1" s="418"/>
      <c r="K1" s="418"/>
      <c r="L1" s="418"/>
      <c r="M1" s="418"/>
      <c r="N1" s="418"/>
      <c r="O1" s="418"/>
      <c r="P1" s="418"/>
      <c r="Q1" s="418"/>
      <c r="R1" s="418"/>
      <c r="S1" s="419"/>
      <c r="T1" s="420"/>
      <c r="V1" s="422"/>
      <c r="W1" s="423"/>
      <c r="X1" s="416"/>
      <c r="Y1" s="417" t="s">
        <v>48</v>
      </c>
      <c r="Z1" s="418"/>
      <c r="AA1" s="418"/>
      <c r="AB1" s="418"/>
      <c r="AC1" s="418"/>
      <c r="AD1" s="418"/>
      <c r="AE1" s="418"/>
      <c r="AF1" s="418"/>
      <c r="AG1" s="418"/>
      <c r="AH1" s="418"/>
      <c r="AI1" s="418"/>
      <c r="AJ1" s="418"/>
      <c r="AK1" s="418"/>
      <c r="AL1" s="418"/>
      <c r="AM1" s="418"/>
      <c r="AN1" s="423"/>
      <c r="AO1" s="416"/>
      <c r="AP1" s="417" t="s">
        <v>48</v>
      </c>
      <c r="AQ1" s="418"/>
      <c r="AR1" s="418"/>
      <c r="AS1" s="418"/>
      <c r="AT1" s="418"/>
      <c r="AU1" s="418"/>
      <c r="AV1" s="418"/>
      <c r="AW1" s="418"/>
      <c r="AX1" s="418"/>
      <c r="AY1" s="418"/>
      <c r="AZ1" s="418"/>
      <c r="BA1" s="418"/>
      <c r="BB1" s="418"/>
      <c r="BC1" s="418"/>
      <c r="BD1" s="418"/>
      <c r="BE1" s="423"/>
    </row>
    <row r="2" spans="1:57" ht="15" customHeight="1" thickBot="1" x14ac:dyDescent="0.25">
      <c r="A2" s="424"/>
      <c r="B2" s="425" t="s">
        <v>49</v>
      </c>
      <c r="C2" s="426"/>
      <c r="D2" s="426"/>
      <c r="E2" s="426"/>
      <c r="F2" s="426"/>
      <c r="G2" s="426"/>
      <c r="H2" s="426"/>
      <c r="I2" s="426"/>
      <c r="J2" s="426"/>
      <c r="K2" s="426"/>
      <c r="L2" s="426"/>
      <c r="M2" s="426"/>
      <c r="N2" s="426"/>
      <c r="O2" s="426"/>
      <c r="P2" s="427"/>
      <c r="Q2" s="426"/>
      <c r="R2" s="428"/>
      <c r="S2" s="428"/>
      <c r="T2" s="429"/>
      <c r="V2" s="430"/>
      <c r="W2" s="423"/>
      <c r="X2" s="424"/>
      <c r="Y2" s="425" t="s">
        <v>49</v>
      </c>
      <c r="Z2" s="426"/>
      <c r="AA2" s="426"/>
      <c r="AB2" s="426"/>
      <c r="AC2" s="426"/>
      <c r="AD2" s="426"/>
      <c r="AE2" s="426"/>
      <c r="AF2" s="426"/>
      <c r="AG2" s="426"/>
      <c r="AH2" s="426"/>
      <c r="AI2" s="426"/>
      <c r="AJ2" s="426"/>
      <c r="AK2" s="426"/>
      <c r="AL2" s="426"/>
      <c r="AM2" s="427"/>
      <c r="AN2" s="423"/>
      <c r="AO2" s="424"/>
      <c r="AP2" s="425" t="s">
        <v>49</v>
      </c>
      <c r="AQ2" s="426"/>
      <c r="AR2" s="426"/>
      <c r="AS2" s="426"/>
      <c r="AT2" s="426"/>
      <c r="AU2" s="426"/>
      <c r="AV2" s="426"/>
      <c r="AW2" s="426"/>
      <c r="AX2" s="426"/>
      <c r="AY2" s="426"/>
      <c r="AZ2" s="426"/>
      <c r="BA2" s="426"/>
      <c r="BB2" s="426"/>
      <c r="BC2" s="426"/>
      <c r="BD2" s="426"/>
      <c r="BE2" s="423"/>
    </row>
    <row r="3" spans="1:57" ht="13.5" thickBot="1" x14ac:dyDescent="0.25">
      <c r="A3" s="424"/>
      <c r="B3" s="431" t="s">
        <v>50</v>
      </c>
      <c r="C3" s="432"/>
      <c r="D3" s="432">
        <v>2</v>
      </c>
      <c r="E3" s="432">
        <v>3</v>
      </c>
      <c r="F3" s="432">
        <v>4</v>
      </c>
      <c r="G3" s="432">
        <v>5</v>
      </c>
      <c r="H3" s="432">
        <v>6</v>
      </c>
      <c r="I3" s="432">
        <v>7</v>
      </c>
      <c r="J3" s="433">
        <v>8</v>
      </c>
      <c r="K3" s="432">
        <v>9</v>
      </c>
      <c r="L3" s="433">
        <v>10</v>
      </c>
      <c r="M3" s="432">
        <v>11</v>
      </c>
      <c r="N3" s="433">
        <v>12</v>
      </c>
      <c r="O3" s="432">
        <v>13</v>
      </c>
      <c r="P3" s="434">
        <v>14</v>
      </c>
      <c r="Q3" s="435"/>
      <c r="R3" s="436"/>
      <c r="S3" s="436"/>
      <c r="T3" s="437"/>
      <c r="V3" s="430"/>
      <c r="W3" s="423"/>
      <c r="X3" s="424"/>
      <c r="Y3" s="431"/>
      <c r="Z3" s="438">
        <v>15</v>
      </c>
      <c r="AA3" s="438">
        <v>16</v>
      </c>
      <c r="AB3" s="438">
        <v>17</v>
      </c>
      <c r="AC3" s="438">
        <v>18</v>
      </c>
      <c r="AD3" s="433">
        <v>19</v>
      </c>
      <c r="AE3" s="432">
        <v>20</v>
      </c>
      <c r="AF3" s="432">
        <v>21</v>
      </c>
      <c r="AG3" s="433">
        <v>22</v>
      </c>
      <c r="AH3" s="432">
        <v>23</v>
      </c>
      <c r="AI3" s="433">
        <v>24</v>
      </c>
      <c r="AJ3" s="439">
        <v>25</v>
      </c>
      <c r="AK3" s="439">
        <v>26</v>
      </c>
      <c r="AL3" s="439">
        <v>27</v>
      </c>
      <c r="AM3" s="440">
        <v>28</v>
      </c>
      <c r="AN3" s="423"/>
      <c r="AO3" s="424"/>
      <c r="AP3" s="431"/>
      <c r="AQ3" s="441">
        <v>29</v>
      </c>
      <c r="AR3" s="441">
        <v>30</v>
      </c>
      <c r="AS3" s="441">
        <v>31</v>
      </c>
      <c r="AT3" s="442">
        <v>32</v>
      </c>
      <c r="AU3" s="443">
        <v>33</v>
      </c>
      <c r="AV3" s="444">
        <v>34</v>
      </c>
      <c r="AW3" s="445">
        <v>35</v>
      </c>
      <c r="AX3" s="446">
        <v>36</v>
      </c>
      <c r="AY3" s="447" t="s">
        <v>51</v>
      </c>
      <c r="AZ3" s="448" t="s">
        <v>52</v>
      </c>
      <c r="BA3" s="449"/>
      <c r="BB3" s="450"/>
      <c r="BC3" s="1519" t="s">
        <v>53</v>
      </c>
      <c r="BD3" s="1520"/>
      <c r="BE3" s="423"/>
    </row>
    <row r="4" spans="1:57" ht="16.5" thickBot="1" x14ac:dyDescent="0.3">
      <c r="A4" s="451"/>
      <c r="B4" s="452"/>
      <c r="C4" s="453">
        <v>1</v>
      </c>
      <c r="D4" s="454"/>
      <c r="E4" s="455"/>
      <c r="F4" s="456"/>
      <c r="G4" s="457"/>
      <c r="H4" s="458" t="s">
        <v>54</v>
      </c>
      <c r="I4" s="459" t="s">
        <v>54</v>
      </c>
      <c r="J4" s="460" t="s">
        <v>55</v>
      </c>
      <c r="K4" s="461" t="s">
        <v>56</v>
      </c>
      <c r="L4" s="462" t="s">
        <v>55</v>
      </c>
      <c r="M4" s="463" t="s">
        <v>57</v>
      </c>
      <c r="N4" s="464" t="s">
        <v>55</v>
      </c>
      <c r="O4" s="454" t="s">
        <v>58</v>
      </c>
      <c r="P4" s="465" t="s">
        <v>58</v>
      </c>
      <c r="Q4" s="428"/>
      <c r="R4" s="466"/>
      <c r="S4" s="467"/>
      <c r="T4" s="468"/>
      <c r="U4" s="469"/>
      <c r="V4" s="470"/>
      <c r="W4" s="423"/>
      <c r="X4" s="451"/>
      <c r="Y4" s="452"/>
      <c r="Z4" s="471" t="s">
        <v>59</v>
      </c>
      <c r="AA4" s="472" t="s">
        <v>59</v>
      </c>
      <c r="AB4" s="473" t="s">
        <v>59</v>
      </c>
      <c r="AC4" s="456" t="s">
        <v>59</v>
      </c>
      <c r="AD4" s="474" t="s">
        <v>55</v>
      </c>
      <c r="AE4" s="458" t="s">
        <v>60</v>
      </c>
      <c r="AF4" s="459" t="s">
        <v>54</v>
      </c>
      <c r="AG4" s="460" t="s">
        <v>55</v>
      </c>
      <c r="AH4" s="461" t="s">
        <v>54</v>
      </c>
      <c r="AI4" s="462" t="s">
        <v>55</v>
      </c>
      <c r="AJ4" s="475" t="s">
        <v>61</v>
      </c>
      <c r="AK4" s="476" t="s">
        <v>62</v>
      </c>
      <c r="AL4" s="477" t="s">
        <v>63</v>
      </c>
      <c r="AM4" s="478" t="s">
        <v>64</v>
      </c>
      <c r="AN4" s="423"/>
      <c r="AO4" s="451"/>
      <c r="AP4" s="452"/>
      <c r="AQ4" s="479" t="s">
        <v>65</v>
      </c>
      <c r="AR4" s="480" t="s">
        <v>66</v>
      </c>
      <c r="AS4" s="481" t="s">
        <v>67</v>
      </c>
      <c r="AT4" s="482" t="s">
        <v>68</v>
      </c>
      <c r="AU4" s="483" t="s">
        <v>69</v>
      </c>
      <c r="AV4" s="484" t="s">
        <v>70</v>
      </c>
      <c r="AW4" s="485" t="s">
        <v>71</v>
      </c>
      <c r="AX4" s="486" t="s">
        <v>71</v>
      </c>
      <c r="AY4" s="459" t="s">
        <v>72</v>
      </c>
      <c r="AZ4" s="487" t="s">
        <v>73</v>
      </c>
      <c r="BA4" s="488" t="s">
        <v>74</v>
      </c>
      <c r="BB4" s="489" t="s">
        <v>40</v>
      </c>
      <c r="BC4" s="490" t="s">
        <v>75</v>
      </c>
      <c r="BD4" s="491" t="s">
        <v>55</v>
      </c>
      <c r="BE4" s="423"/>
    </row>
    <row r="5" spans="1:57" ht="18.75" thickBot="1" x14ac:dyDescent="0.3">
      <c r="A5" s="451"/>
      <c r="B5" s="492" t="s">
        <v>15</v>
      </c>
      <c r="C5" s="493" t="s">
        <v>54</v>
      </c>
      <c r="D5" s="494" t="s">
        <v>76</v>
      </c>
      <c r="E5" s="495" t="s">
        <v>77</v>
      </c>
      <c r="F5" s="496" t="s">
        <v>78</v>
      </c>
      <c r="G5" s="497" t="s">
        <v>79</v>
      </c>
      <c r="H5" s="484" t="s">
        <v>79</v>
      </c>
      <c r="I5" s="498" t="s">
        <v>80</v>
      </c>
      <c r="J5" s="499" t="s">
        <v>81</v>
      </c>
      <c r="K5" s="500" t="s">
        <v>82</v>
      </c>
      <c r="L5" s="501" t="s">
        <v>83</v>
      </c>
      <c r="M5" s="502" t="s">
        <v>84</v>
      </c>
      <c r="N5" s="503" t="s">
        <v>58</v>
      </c>
      <c r="O5" s="504" t="s">
        <v>54</v>
      </c>
      <c r="P5" s="505" t="s">
        <v>81</v>
      </c>
      <c r="Q5" s="506"/>
      <c r="R5" s="507"/>
      <c r="S5" s="508"/>
      <c r="T5" s="509"/>
      <c r="U5" s="510"/>
      <c r="V5" s="511"/>
      <c r="W5" s="512"/>
      <c r="X5" s="451"/>
      <c r="Y5" s="492" t="s">
        <v>15</v>
      </c>
      <c r="Z5" s="513" t="s">
        <v>58</v>
      </c>
      <c r="AA5" s="514" t="s">
        <v>54</v>
      </c>
      <c r="AB5" s="515" t="s">
        <v>85</v>
      </c>
      <c r="AC5" s="516" t="s">
        <v>70</v>
      </c>
      <c r="AD5" s="517" t="s">
        <v>86</v>
      </c>
      <c r="AE5" s="484"/>
      <c r="AF5" s="498" t="s">
        <v>60</v>
      </c>
      <c r="AG5" s="499" t="s">
        <v>87</v>
      </c>
      <c r="AH5" s="500" t="s">
        <v>70</v>
      </c>
      <c r="AI5" s="501" t="s">
        <v>79</v>
      </c>
      <c r="AJ5" s="518" t="s">
        <v>88</v>
      </c>
      <c r="AK5" s="519" t="s">
        <v>88</v>
      </c>
      <c r="AL5" s="520" t="s">
        <v>88</v>
      </c>
      <c r="AM5" s="521" t="s">
        <v>88</v>
      </c>
      <c r="AN5" s="512"/>
      <c r="AO5" s="451"/>
      <c r="AP5" s="492" t="s">
        <v>15</v>
      </c>
      <c r="AQ5" s="522" t="s">
        <v>88</v>
      </c>
      <c r="AR5" s="523" t="s">
        <v>88</v>
      </c>
      <c r="AS5" s="524" t="s">
        <v>89</v>
      </c>
      <c r="AT5" s="525" t="s">
        <v>82</v>
      </c>
      <c r="AU5" s="526" t="s">
        <v>90</v>
      </c>
      <c r="AV5" s="484"/>
      <c r="AW5" s="527" t="s">
        <v>91</v>
      </c>
      <c r="AX5" s="528" t="s">
        <v>92</v>
      </c>
      <c r="AY5" s="498"/>
      <c r="AZ5" s="529"/>
      <c r="BA5" s="530" t="s">
        <v>93</v>
      </c>
      <c r="BB5" s="531" t="s">
        <v>93</v>
      </c>
      <c r="BC5" s="532" t="s">
        <v>78</v>
      </c>
      <c r="BD5" s="533" t="s">
        <v>24</v>
      </c>
      <c r="BE5" s="512"/>
    </row>
    <row r="6" spans="1:57" ht="13.5" thickBot="1" x14ac:dyDescent="0.25">
      <c r="A6" s="451"/>
      <c r="B6" s="534"/>
      <c r="C6" s="535"/>
      <c r="D6" s="536"/>
      <c r="E6" s="537"/>
      <c r="F6" s="538"/>
      <c r="G6" s="539"/>
      <c r="H6" s="540"/>
      <c r="I6" s="541"/>
      <c r="J6" s="542"/>
      <c r="K6" s="542"/>
      <c r="L6" s="543"/>
      <c r="M6" s="544"/>
      <c r="N6" s="545"/>
      <c r="O6" s="546"/>
      <c r="P6" s="547"/>
      <c r="Q6" s="548"/>
      <c r="R6" s="549"/>
      <c r="S6" s="550"/>
      <c r="T6" s="551"/>
      <c r="U6" s="552"/>
      <c r="V6" s="553"/>
      <c r="W6" s="554"/>
      <c r="X6" s="451"/>
      <c r="Y6" s="534"/>
      <c r="Z6" s="555"/>
      <c r="AA6" s="556"/>
      <c r="AB6" s="537"/>
      <c r="AC6" s="538"/>
      <c r="AD6" s="539"/>
      <c r="AE6" s="540"/>
      <c r="AF6" s="541"/>
      <c r="AG6" s="542"/>
      <c r="AH6" s="542"/>
      <c r="AI6" s="543"/>
      <c r="AJ6" s="544"/>
      <c r="AK6" s="545"/>
      <c r="AL6" s="546"/>
      <c r="AM6" s="547"/>
      <c r="AN6" s="554"/>
      <c r="AO6" s="451"/>
      <c r="AP6" s="534"/>
      <c r="AQ6" s="555"/>
      <c r="AR6" s="556"/>
      <c r="AS6" s="537"/>
      <c r="AT6" s="538"/>
      <c r="AU6" s="539"/>
      <c r="AV6" s="540"/>
      <c r="AW6" s="540"/>
      <c r="AX6" s="540"/>
      <c r="AY6" s="541"/>
      <c r="AZ6" s="542"/>
      <c r="BA6" s="542"/>
      <c r="BB6" s="543"/>
      <c r="BC6" s="545"/>
      <c r="BD6" s="546"/>
      <c r="BE6" s="554"/>
    </row>
    <row r="7" spans="1:57" ht="21.95" customHeight="1" thickBot="1" x14ac:dyDescent="0.3">
      <c r="A7" s="451"/>
      <c r="B7" s="557" t="s">
        <v>26</v>
      </c>
      <c r="C7" s="558">
        <v>106526</v>
      </c>
      <c r="D7" s="559">
        <f>SUM('[1]Schadstoffarmstufen Diesel'!O7)</f>
        <v>117096</v>
      </c>
      <c r="E7" s="560">
        <v>4</v>
      </c>
      <c r="F7" s="561">
        <v>2735</v>
      </c>
      <c r="G7" s="562">
        <v>5</v>
      </c>
      <c r="H7" s="563">
        <v>1404</v>
      </c>
      <c r="I7" s="564">
        <v>116</v>
      </c>
      <c r="J7" s="565">
        <v>610</v>
      </c>
      <c r="K7" s="566">
        <v>146</v>
      </c>
      <c r="L7" s="567">
        <v>118</v>
      </c>
      <c r="M7" s="568">
        <v>0</v>
      </c>
      <c r="N7" s="569">
        <v>0</v>
      </c>
      <c r="O7" s="570">
        <v>0</v>
      </c>
      <c r="P7" s="571">
        <v>0</v>
      </c>
      <c r="Q7" s="572"/>
      <c r="R7" s="573"/>
      <c r="S7" s="574"/>
      <c r="T7" s="575"/>
      <c r="U7" s="576"/>
      <c r="V7" s="577"/>
      <c r="W7" s="578"/>
      <c r="X7" s="451"/>
      <c r="Y7" s="557" t="s">
        <v>26</v>
      </c>
      <c r="Z7" s="579">
        <v>0</v>
      </c>
      <c r="AA7" s="580">
        <v>0</v>
      </c>
      <c r="AB7" s="581">
        <v>0</v>
      </c>
      <c r="AC7" s="561">
        <v>0</v>
      </c>
      <c r="AD7" s="582">
        <v>0</v>
      </c>
      <c r="AE7" s="563">
        <v>0</v>
      </c>
      <c r="AF7" s="564">
        <v>1</v>
      </c>
      <c r="AG7" s="565">
        <v>0</v>
      </c>
      <c r="AH7" s="566">
        <v>19</v>
      </c>
      <c r="AI7" s="567">
        <v>0</v>
      </c>
      <c r="AJ7" s="583">
        <v>106</v>
      </c>
      <c r="AK7" s="584">
        <v>6</v>
      </c>
      <c r="AL7" s="585">
        <v>0</v>
      </c>
      <c r="AM7" s="586">
        <v>0</v>
      </c>
      <c r="AN7" s="578"/>
      <c r="AO7" s="451"/>
      <c r="AP7" s="587" t="s">
        <v>26</v>
      </c>
      <c r="AQ7" s="588">
        <v>0</v>
      </c>
      <c r="AR7" s="589">
        <v>0</v>
      </c>
      <c r="AS7" s="590">
        <v>0</v>
      </c>
      <c r="AT7" s="591">
        <v>0</v>
      </c>
      <c r="AU7" s="592">
        <v>0</v>
      </c>
      <c r="AV7" s="563">
        <v>0</v>
      </c>
      <c r="AW7" s="593">
        <v>0</v>
      </c>
      <c r="AX7" s="594">
        <v>0</v>
      </c>
      <c r="AY7" s="564">
        <v>3</v>
      </c>
      <c r="AZ7" s="595">
        <v>0</v>
      </c>
      <c r="BA7" s="596">
        <v>9</v>
      </c>
      <c r="BB7" s="597">
        <f>SUM(BC7,BD7)</f>
        <v>109</v>
      </c>
      <c r="BC7" s="598">
        <v>61</v>
      </c>
      <c r="BD7" s="599">
        <v>48</v>
      </c>
      <c r="BE7" s="578"/>
    </row>
    <row r="8" spans="1:57" ht="8.25" customHeight="1" thickBot="1" x14ac:dyDescent="0.3">
      <c r="A8" s="451"/>
      <c r="B8" s="600"/>
      <c r="C8" s="601"/>
      <c r="D8" s="602"/>
      <c r="E8" s="603"/>
      <c r="F8" s="604"/>
      <c r="G8" s="605"/>
      <c r="H8" s="606"/>
      <c r="I8" s="607"/>
      <c r="J8" s="608"/>
      <c r="K8" s="608"/>
      <c r="L8" s="609"/>
      <c r="M8" s="610"/>
      <c r="N8" s="611"/>
      <c r="O8" s="612"/>
      <c r="P8" s="613"/>
      <c r="Q8" s="614"/>
      <c r="R8" s="615"/>
      <c r="S8" s="616"/>
      <c r="T8" s="617"/>
      <c r="U8" s="618"/>
      <c r="V8" s="619"/>
      <c r="W8" s="620"/>
      <c r="X8" s="451"/>
      <c r="Y8" s="600"/>
      <c r="Z8" s="621"/>
      <c r="AA8" s="622"/>
      <c r="AB8" s="603"/>
      <c r="AC8" s="604"/>
      <c r="AD8" s="605"/>
      <c r="AE8" s="606"/>
      <c r="AF8" s="607"/>
      <c r="AG8" s="608"/>
      <c r="AH8" s="608"/>
      <c r="AI8" s="609"/>
      <c r="AJ8" s="610"/>
      <c r="AK8" s="611"/>
      <c r="AL8" s="612"/>
      <c r="AM8" s="613"/>
      <c r="AN8" s="620"/>
      <c r="AO8" s="451"/>
      <c r="AP8" s="623"/>
      <c r="AQ8" s="624"/>
      <c r="AR8" s="622"/>
      <c r="AS8" s="603"/>
      <c r="AT8" s="604"/>
      <c r="AU8" s="605"/>
      <c r="AV8" s="606"/>
      <c r="AW8" s="606"/>
      <c r="AX8" s="606"/>
      <c r="AY8" s="607"/>
      <c r="AZ8" s="608"/>
      <c r="BA8" s="608"/>
      <c r="BB8" s="609"/>
      <c r="BC8" s="625"/>
      <c r="BD8" s="621"/>
      <c r="BE8" s="620"/>
    </row>
    <row r="9" spans="1:57" ht="21.95" customHeight="1" thickBot="1" x14ac:dyDescent="0.3">
      <c r="A9" s="451"/>
      <c r="B9" s="626" t="s">
        <v>27</v>
      </c>
      <c r="C9" s="558">
        <v>106676</v>
      </c>
      <c r="D9" s="559">
        <f>SUM('[1]Schadstoffarmstufen Diesel'!O9)</f>
        <v>116828</v>
      </c>
      <c r="E9" s="560">
        <v>4</v>
      </c>
      <c r="F9" s="561">
        <v>2997</v>
      </c>
      <c r="G9" s="562">
        <v>5</v>
      </c>
      <c r="H9" s="563">
        <v>1391</v>
      </c>
      <c r="I9" s="564">
        <v>116</v>
      </c>
      <c r="J9" s="565">
        <v>623</v>
      </c>
      <c r="K9" s="566">
        <v>141</v>
      </c>
      <c r="L9" s="627">
        <v>114</v>
      </c>
      <c r="M9" s="568">
        <v>0</v>
      </c>
      <c r="N9" s="569">
        <v>0</v>
      </c>
      <c r="O9" s="570">
        <v>0</v>
      </c>
      <c r="P9" s="571">
        <v>0</v>
      </c>
      <c r="Q9" s="572"/>
      <c r="R9" s="573"/>
      <c r="S9" s="574"/>
      <c r="T9" s="575"/>
      <c r="U9" s="576"/>
      <c r="V9" s="577"/>
      <c r="W9" s="578"/>
      <c r="X9" s="451"/>
      <c r="Y9" s="626" t="s">
        <v>27</v>
      </c>
      <c r="Z9" s="579">
        <v>0</v>
      </c>
      <c r="AA9" s="580">
        <v>0</v>
      </c>
      <c r="AB9" s="581">
        <v>0</v>
      </c>
      <c r="AC9" s="561">
        <v>0</v>
      </c>
      <c r="AD9" s="582">
        <v>0</v>
      </c>
      <c r="AE9" s="563">
        <v>0</v>
      </c>
      <c r="AF9" s="564">
        <v>1</v>
      </c>
      <c r="AG9" s="565">
        <v>0</v>
      </c>
      <c r="AH9" s="566">
        <v>19</v>
      </c>
      <c r="AI9" s="627">
        <v>0</v>
      </c>
      <c r="AJ9" s="583">
        <v>113</v>
      </c>
      <c r="AK9" s="584">
        <v>7</v>
      </c>
      <c r="AL9" s="585">
        <v>0</v>
      </c>
      <c r="AM9" s="586">
        <v>0</v>
      </c>
      <c r="AN9" s="578"/>
      <c r="AO9" s="451"/>
      <c r="AP9" s="628" t="s">
        <v>27</v>
      </c>
      <c r="AQ9" s="588">
        <v>0</v>
      </c>
      <c r="AR9" s="589">
        <v>0</v>
      </c>
      <c r="AS9" s="590">
        <v>0</v>
      </c>
      <c r="AT9" s="591">
        <v>0</v>
      </c>
      <c r="AU9" s="592">
        <v>0</v>
      </c>
      <c r="AV9" s="563">
        <v>0</v>
      </c>
      <c r="AW9" s="593">
        <v>0</v>
      </c>
      <c r="AX9" s="594">
        <v>0</v>
      </c>
      <c r="AY9" s="564">
        <v>3</v>
      </c>
      <c r="AZ9" s="595">
        <v>0</v>
      </c>
      <c r="BA9" s="596">
        <v>27</v>
      </c>
      <c r="BB9" s="629">
        <f>SUM(BC9,BD9)</f>
        <v>135</v>
      </c>
      <c r="BC9" s="598">
        <v>84</v>
      </c>
      <c r="BD9" s="599">
        <v>51</v>
      </c>
      <c r="BE9" s="578"/>
    </row>
    <row r="10" spans="1:57" ht="8.25" customHeight="1" thickBot="1" x14ac:dyDescent="0.3">
      <c r="A10" s="451"/>
      <c r="B10" s="630"/>
      <c r="C10" s="601"/>
      <c r="D10" s="602"/>
      <c r="E10" s="603"/>
      <c r="F10" s="604"/>
      <c r="G10" s="605"/>
      <c r="H10" s="606"/>
      <c r="I10" s="607"/>
      <c r="J10" s="608"/>
      <c r="K10" s="608"/>
      <c r="L10" s="609"/>
      <c r="M10" s="610"/>
      <c r="N10" s="611"/>
      <c r="O10" s="612"/>
      <c r="P10" s="613"/>
      <c r="Q10" s="614"/>
      <c r="R10" s="615"/>
      <c r="S10" s="616"/>
      <c r="T10" s="617"/>
      <c r="U10" s="618"/>
      <c r="V10" s="619"/>
      <c r="W10" s="620"/>
      <c r="X10" s="451"/>
      <c r="Y10" s="630"/>
      <c r="Z10" s="621"/>
      <c r="AA10" s="622"/>
      <c r="AB10" s="603"/>
      <c r="AC10" s="604"/>
      <c r="AD10" s="605"/>
      <c r="AE10" s="606"/>
      <c r="AF10" s="607"/>
      <c r="AG10" s="608"/>
      <c r="AH10" s="608"/>
      <c r="AI10" s="609"/>
      <c r="AJ10" s="610"/>
      <c r="AK10" s="611"/>
      <c r="AL10" s="612"/>
      <c r="AM10" s="613"/>
      <c r="AN10" s="620"/>
      <c r="AO10" s="451"/>
      <c r="AP10" s="623"/>
      <c r="AQ10" s="624"/>
      <c r="AR10" s="622"/>
      <c r="AS10" s="603"/>
      <c r="AT10" s="604"/>
      <c r="AU10" s="605"/>
      <c r="AV10" s="606"/>
      <c r="AW10" s="606"/>
      <c r="AX10" s="606"/>
      <c r="AY10" s="607"/>
      <c r="AZ10" s="608"/>
      <c r="BA10" s="608"/>
      <c r="BB10" s="609"/>
      <c r="BC10" s="625"/>
      <c r="BD10" s="621"/>
      <c r="BE10" s="620"/>
    </row>
    <row r="11" spans="1:57" ht="21.95" customHeight="1" thickBot="1" x14ac:dyDescent="0.3">
      <c r="A11" s="451"/>
      <c r="B11" s="626" t="s">
        <v>28</v>
      </c>
      <c r="C11" s="558">
        <v>107164</v>
      </c>
      <c r="D11" s="559">
        <f>SUM('[1]Schadstoffarmstufen Diesel'!O11)</f>
        <v>116809</v>
      </c>
      <c r="E11" s="560">
        <v>4</v>
      </c>
      <c r="F11" s="561">
        <v>3193</v>
      </c>
      <c r="G11" s="562">
        <v>5</v>
      </c>
      <c r="H11" s="563">
        <v>1389</v>
      </c>
      <c r="I11" s="564">
        <v>114</v>
      </c>
      <c r="J11" s="565">
        <v>636</v>
      </c>
      <c r="K11" s="566">
        <v>139</v>
      </c>
      <c r="L11" s="627">
        <v>113</v>
      </c>
      <c r="M11" s="631">
        <v>0</v>
      </c>
      <c r="N11" s="569">
        <v>0</v>
      </c>
      <c r="O11" s="570">
        <v>0</v>
      </c>
      <c r="P11" s="571">
        <v>0</v>
      </c>
      <c r="Q11" s="572"/>
      <c r="R11" s="573"/>
      <c r="S11" s="574"/>
      <c r="T11" s="575"/>
      <c r="U11" s="576"/>
      <c r="V11" s="577"/>
      <c r="W11" s="578"/>
      <c r="X11" s="451"/>
      <c r="Y11" s="626" t="s">
        <v>28</v>
      </c>
      <c r="Z11" s="579">
        <v>0</v>
      </c>
      <c r="AA11" s="580">
        <v>0</v>
      </c>
      <c r="AB11" s="581">
        <v>0</v>
      </c>
      <c r="AC11" s="561">
        <v>0</v>
      </c>
      <c r="AD11" s="582">
        <v>0</v>
      </c>
      <c r="AE11" s="563">
        <v>0</v>
      </c>
      <c r="AF11" s="564">
        <v>1</v>
      </c>
      <c r="AG11" s="565">
        <v>0</v>
      </c>
      <c r="AH11" s="566">
        <v>19</v>
      </c>
      <c r="AI11" s="627">
        <v>0</v>
      </c>
      <c r="AJ11" s="583">
        <v>118</v>
      </c>
      <c r="AK11" s="584">
        <v>7</v>
      </c>
      <c r="AL11" s="585">
        <v>0</v>
      </c>
      <c r="AM11" s="586">
        <v>0</v>
      </c>
      <c r="AN11" s="578"/>
      <c r="AO11" s="451"/>
      <c r="AP11" s="628" t="s">
        <v>28</v>
      </c>
      <c r="AQ11" s="588">
        <v>0</v>
      </c>
      <c r="AR11" s="589">
        <v>0</v>
      </c>
      <c r="AS11" s="590">
        <v>0</v>
      </c>
      <c r="AT11" s="591">
        <v>0</v>
      </c>
      <c r="AU11" s="592">
        <v>0</v>
      </c>
      <c r="AV11" s="563">
        <v>0</v>
      </c>
      <c r="AW11" s="593">
        <v>0</v>
      </c>
      <c r="AX11" s="594">
        <v>0</v>
      </c>
      <c r="AY11" s="564">
        <v>3</v>
      </c>
      <c r="AZ11" s="595">
        <v>0</v>
      </c>
      <c r="BA11" s="596">
        <v>210</v>
      </c>
      <c r="BB11" s="629">
        <f>SUM(BC11,BD11)</f>
        <v>335</v>
      </c>
      <c r="BC11" s="598">
        <v>281</v>
      </c>
      <c r="BD11" s="599">
        <v>54</v>
      </c>
      <c r="BE11" s="578"/>
    </row>
    <row r="12" spans="1:57" ht="8.25" customHeight="1" thickBot="1" x14ac:dyDescent="0.3">
      <c r="A12" s="451"/>
      <c r="B12" s="630"/>
      <c r="C12" s="601"/>
      <c r="D12" s="602"/>
      <c r="E12" s="603"/>
      <c r="F12" s="604"/>
      <c r="G12" s="605"/>
      <c r="H12" s="606"/>
      <c r="I12" s="607"/>
      <c r="J12" s="608"/>
      <c r="K12" s="608"/>
      <c r="L12" s="609"/>
      <c r="M12" s="610"/>
      <c r="N12" s="611"/>
      <c r="O12" s="612"/>
      <c r="P12" s="613"/>
      <c r="Q12" s="614"/>
      <c r="R12" s="615"/>
      <c r="S12" s="616"/>
      <c r="T12" s="617"/>
      <c r="U12" s="618"/>
      <c r="V12" s="619"/>
      <c r="W12" s="620"/>
      <c r="X12" s="451"/>
      <c r="Y12" s="630"/>
      <c r="Z12" s="621"/>
      <c r="AA12" s="622"/>
      <c r="AB12" s="603"/>
      <c r="AC12" s="604"/>
      <c r="AD12" s="605"/>
      <c r="AE12" s="606"/>
      <c r="AF12" s="607"/>
      <c r="AG12" s="608"/>
      <c r="AH12" s="608"/>
      <c r="AI12" s="609"/>
      <c r="AJ12" s="610"/>
      <c r="AK12" s="611"/>
      <c r="AL12" s="612"/>
      <c r="AM12" s="613"/>
      <c r="AN12" s="620"/>
      <c r="AO12" s="451"/>
      <c r="AP12" s="623"/>
      <c r="AQ12" s="624"/>
      <c r="AR12" s="622"/>
      <c r="AS12" s="603"/>
      <c r="AT12" s="604"/>
      <c r="AU12" s="605"/>
      <c r="AV12" s="606"/>
      <c r="AW12" s="606"/>
      <c r="AX12" s="606"/>
      <c r="AY12" s="607"/>
      <c r="AZ12" s="608"/>
      <c r="BA12" s="608"/>
      <c r="BB12" s="609"/>
      <c r="BC12" s="625"/>
      <c r="BD12" s="621"/>
      <c r="BE12" s="620"/>
    </row>
    <row r="13" spans="1:57" ht="21.95" customHeight="1" thickBot="1" x14ac:dyDescent="0.3">
      <c r="A13" s="451"/>
      <c r="B13" s="626" t="s">
        <v>29</v>
      </c>
      <c r="C13" s="558">
        <v>107294</v>
      </c>
      <c r="D13" s="559">
        <f>SUM('[1]Schadstoffarmstufen Diesel'!O13)</f>
        <v>116677</v>
      </c>
      <c r="E13" s="560">
        <v>4</v>
      </c>
      <c r="F13" s="561">
        <v>3161</v>
      </c>
      <c r="G13" s="562">
        <v>5</v>
      </c>
      <c r="H13" s="563">
        <v>1386</v>
      </c>
      <c r="I13" s="564">
        <v>113</v>
      </c>
      <c r="J13" s="565">
        <v>645</v>
      </c>
      <c r="K13" s="566">
        <v>141</v>
      </c>
      <c r="L13" s="627">
        <v>110</v>
      </c>
      <c r="M13" s="568">
        <v>0</v>
      </c>
      <c r="N13" s="569">
        <v>0</v>
      </c>
      <c r="O13" s="570">
        <v>0</v>
      </c>
      <c r="P13" s="571">
        <v>0</v>
      </c>
      <c r="Q13" s="572"/>
      <c r="R13" s="573"/>
      <c r="S13" s="574"/>
      <c r="T13" s="575"/>
      <c r="U13" s="576"/>
      <c r="V13" s="577"/>
      <c r="W13" s="578"/>
      <c r="X13" s="451"/>
      <c r="Y13" s="626" t="s">
        <v>29</v>
      </c>
      <c r="Z13" s="579">
        <v>0</v>
      </c>
      <c r="AA13" s="580">
        <v>0</v>
      </c>
      <c r="AB13" s="581">
        <v>0</v>
      </c>
      <c r="AC13" s="561">
        <v>0</v>
      </c>
      <c r="AD13" s="582">
        <v>0</v>
      </c>
      <c r="AE13" s="563">
        <v>0</v>
      </c>
      <c r="AF13" s="564">
        <v>1</v>
      </c>
      <c r="AG13" s="565">
        <v>0</v>
      </c>
      <c r="AH13" s="566">
        <v>19</v>
      </c>
      <c r="AI13" s="627">
        <v>1</v>
      </c>
      <c r="AJ13" s="583">
        <v>122</v>
      </c>
      <c r="AK13" s="584">
        <v>7</v>
      </c>
      <c r="AL13" s="585">
        <v>0</v>
      </c>
      <c r="AM13" s="586">
        <v>0</v>
      </c>
      <c r="AN13" s="578">
        <v>0</v>
      </c>
      <c r="AO13" s="451">
        <v>0</v>
      </c>
      <c r="AP13" s="628" t="s">
        <v>29</v>
      </c>
      <c r="AQ13" s="588">
        <v>0</v>
      </c>
      <c r="AR13" s="589">
        <v>0</v>
      </c>
      <c r="AS13" s="590">
        <v>0</v>
      </c>
      <c r="AT13" s="591">
        <v>0</v>
      </c>
      <c r="AU13" s="592">
        <v>0</v>
      </c>
      <c r="AV13" s="563">
        <v>0</v>
      </c>
      <c r="AW13" s="593">
        <v>0</v>
      </c>
      <c r="AX13" s="594">
        <v>0</v>
      </c>
      <c r="AY13" s="564">
        <v>3</v>
      </c>
      <c r="AZ13" s="595">
        <v>0</v>
      </c>
      <c r="BA13" s="596">
        <v>4</v>
      </c>
      <c r="BB13" s="629">
        <f>SUM(BC13,BD13)</f>
        <v>337</v>
      </c>
      <c r="BC13" s="598">
        <v>280</v>
      </c>
      <c r="BD13" s="599">
        <v>57</v>
      </c>
      <c r="BE13" s="578"/>
    </row>
    <row r="14" spans="1:57" ht="8.25" customHeight="1" thickBot="1" x14ac:dyDescent="0.3">
      <c r="A14" s="451"/>
      <c r="B14" s="630"/>
      <c r="C14" s="601"/>
      <c r="D14" s="602"/>
      <c r="E14" s="603"/>
      <c r="F14" s="604"/>
      <c r="G14" s="605"/>
      <c r="H14" s="606"/>
      <c r="I14" s="607"/>
      <c r="J14" s="608"/>
      <c r="K14" s="608"/>
      <c r="L14" s="609"/>
      <c r="M14" s="610"/>
      <c r="N14" s="611"/>
      <c r="O14" s="612"/>
      <c r="P14" s="613"/>
      <c r="Q14" s="614"/>
      <c r="R14" s="615"/>
      <c r="S14" s="616"/>
      <c r="T14" s="617"/>
      <c r="U14" s="618"/>
      <c r="V14" s="619"/>
      <c r="W14" s="620"/>
      <c r="X14" s="451"/>
      <c r="Y14" s="630"/>
      <c r="Z14" s="621"/>
      <c r="AA14" s="622"/>
      <c r="AB14" s="603"/>
      <c r="AC14" s="604"/>
      <c r="AD14" s="605"/>
      <c r="AE14" s="606"/>
      <c r="AF14" s="607"/>
      <c r="AG14" s="608"/>
      <c r="AH14" s="608"/>
      <c r="AI14" s="609"/>
      <c r="AJ14" s="610"/>
      <c r="AK14" s="611"/>
      <c r="AL14" s="612"/>
      <c r="AM14" s="613"/>
      <c r="AN14" s="620"/>
      <c r="AO14" s="451"/>
      <c r="AP14" s="623"/>
      <c r="AQ14" s="624"/>
      <c r="AR14" s="622"/>
      <c r="AS14" s="603"/>
      <c r="AT14" s="604"/>
      <c r="AU14" s="605"/>
      <c r="AV14" s="606"/>
      <c r="AW14" s="606"/>
      <c r="AX14" s="606"/>
      <c r="AY14" s="607"/>
      <c r="AZ14" s="608"/>
      <c r="BA14" s="608"/>
      <c r="BB14" s="609"/>
      <c r="BC14" s="625"/>
      <c r="BD14" s="621"/>
      <c r="BE14" s="620"/>
    </row>
    <row r="15" spans="1:57" ht="21.95" customHeight="1" thickBot="1" x14ac:dyDescent="0.3">
      <c r="A15" s="451"/>
      <c r="B15" s="626" t="s">
        <v>30</v>
      </c>
      <c r="C15" s="558">
        <v>107729</v>
      </c>
      <c r="D15" s="559">
        <f>SUM('[1]Schadstoffarmstufen Diesel'!O15)</f>
        <v>116630</v>
      </c>
      <c r="E15" s="560">
        <v>4</v>
      </c>
      <c r="F15" s="561">
        <v>3251</v>
      </c>
      <c r="G15" s="562">
        <v>5</v>
      </c>
      <c r="H15" s="563">
        <v>1388</v>
      </c>
      <c r="I15" s="564">
        <v>114</v>
      </c>
      <c r="J15" s="565">
        <v>651</v>
      </c>
      <c r="K15" s="566">
        <v>141</v>
      </c>
      <c r="L15" s="627">
        <v>112</v>
      </c>
      <c r="M15" s="568">
        <v>0</v>
      </c>
      <c r="N15" s="569">
        <v>0</v>
      </c>
      <c r="O15" s="570">
        <v>0</v>
      </c>
      <c r="P15" s="571">
        <v>0</v>
      </c>
      <c r="Q15" s="572"/>
      <c r="R15" s="573"/>
      <c r="S15" s="574"/>
      <c r="T15" s="575"/>
      <c r="U15" s="576"/>
      <c r="V15" s="577"/>
      <c r="W15" s="578"/>
      <c r="X15" s="451"/>
      <c r="Y15" s="626" t="s">
        <v>30</v>
      </c>
      <c r="Z15" s="579">
        <v>0</v>
      </c>
      <c r="AA15" s="580">
        <v>0</v>
      </c>
      <c r="AB15" s="581">
        <v>0</v>
      </c>
      <c r="AC15" s="561">
        <v>0</v>
      </c>
      <c r="AD15" s="582">
        <v>0</v>
      </c>
      <c r="AE15" s="563">
        <v>0</v>
      </c>
      <c r="AF15" s="564">
        <v>1</v>
      </c>
      <c r="AG15" s="565">
        <v>0</v>
      </c>
      <c r="AH15" s="566">
        <v>19</v>
      </c>
      <c r="AI15" s="627">
        <v>1</v>
      </c>
      <c r="AJ15" s="583">
        <v>128</v>
      </c>
      <c r="AK15" s="584">
        <v>7</v>
      </c>
      <c r="AL15" s="585">
        <v>0</v>
      </c>
      <c r="AM15" s="586">
        <v>0</v>
      </c>
      <c r="AN15" s="578"/>
      <c r="AO15" s="451"/>
      <c r="AP15" s="628" t="s">
        <v>30</v>
      </c>
      <c r="AQ15" s="588">
        <v>0</v>
      </c>
      <c r="AR15" s="589">
        <v>0</v>
      </c>
      <c r="AS15" s="590">
        <v>0</v>
      </c>
      <c r="AT15" s="591">
        <v>0</v>
      </c>
      <c r="AU15" s="592">
        <v>0</v>
      </c>
      <c r="AV15" s="563">
        <v>0</v>
      </c>
      <c r="AW15" s="593">
        <v>0</v>
      </c>
      <c r="AX15" s="594">
        <v>0</v>
      </c>
      <c r="AY15" s="564">
        <v>3</v>
      </c>
      <c r="AZ15" s="595">
        <v>0</v>
      </c>
      <c r="BA15" s="596">
        <v>67</v>
      </c>
      <c r="BB15" s="629">
        <f>SUM(BC15,BD15)</f>
        <v>396</v>
      </c>
      <c r="BC15" s="598">
        <v>330</v>
      </c>
      <c r="BD15" s="599">
        <v>66</v>
      </c>
      <c r="BE15" s="578"/>
    </row>
    <row r="16" spans="1:57" ht="8.25" customHeight="1" thickBot="1" x14ac:dyDescent="0.3">
      <c r="A16" s="451"/>
      <c r="B16" s="630"/>
      <c r="C16" s="601"/>
      <c r="D16" s="602"/>
      <c r="E16" s="603"/>
      <c r="F16" s="604"/>
      <c r="G16" s="605"/>
      <c r="H16" s="606"/>
      <c r="I16" s="607"/>
      <c r="J16" s="608"/>
      <c r="K16" s="608"/>
      <c r="L16" s="609"/>
      <c r="M16" s="610"/>
      <c r="N16" s="611"/>
      <c r="O16" s="612"/>
      <c r="P16" s="613"/>
      <c r="Q16" s="614"/>
      <c r="R16" s="615"/>
      <c r="S16" s="616"/>
      <c r="T16" s="617"/>
      <c r="U16" s="618"/>
      <c r="V16" s="619"/>
      <c r="W16" s="620"/>
      <c r="X16" s="451"/>
      <c r="Y16" s="630"/>
      <c r="Z16" s="601"/>
      <c r="AA16" s="602"/>
      <c r="AB16" s="603"/>
      <c r="AC16" s="604"/>
      <c r="AD16" s="605"/>
      <c r="AE16" s="606"/>
      <c r="AF16" s="607"/>
      <c r="AG16" s="608"/>
      <c r="AH16" s="608"/>
      <c r="AI16" s="609"/>
      <c r="AJ16" s="610"/>
      <c r="AK16" s="611"/>
      <c r="AL16" s="612"/>
      <c r="AM16" s="613"/>
      <c r="AN16" s="620"/>
      <c r="AO16" s="451"/>
      <c r="AP16" s="623"/>
      <c r="AQ16" s="601"/>
      <c r="AR16" s="602"/>
      <c r="AS16" s="603"/>
      <c r="AT16" s="604"/>
      <c r="AU16" s="605"/>
      <c r="AV16" s="606"/>
      <c r="AW16" s="606"/>
      <c r="AX16" s="606"/>
      <c r="AY16" s="607"/>
      <c r="AZ16" s="608"/>
      <c r="BA16" s="608"/>
      <c r="BB16" s="609"/>
      <c r="BC16" s="611"/>
      <c r="BD16" s="612"/>
      <c r="BE16" s="620"/>
    </row>
    <row r="17" spans="1:57" ht="21.95" customHeight="1" thickBot="1" x14ac:dyDescent="0.3">
      <c r="A17" s="451"/>
      <c r="B17" s="626" t="s">
        <v>31</v>
      </c>
      <c r="C17" s="558">
        <v>108306</v>
      </c>
      <c r="D17" s="559">
        <f>SUM('[1]Schadstoffarmstufen Diesel'!O17)</f>
        <v>116584</v>
      </c>
      <c r="E17" s="560">
        <v>4</v>
      </c>
      <c r="F17" s="561">
        <v>3331</v>
      </c>
      <c r="G17" s="562">
        <v>5</v>
      </c>
      <c r="H17" s="563">
        <v>1425</v>
      </c>
      <c r="I17" s="564">
        <v>113</v>
      </c>
      <c r="J17" s="565">
        <v>725</v>
      </c>
      <c r="K17" s="566">
        <v>159</v>
      </c>
      <c r="L17" s="627">
        <v>107</v>
      </c>
      <c r="M17" s="568">
        <v>0</v>
      </c>
      <c r="N17" s="569">
        <v>0</v>
      </c>
      <c r="O17" s="570">
        <v>0</v>
      </c>
      <c r="P17" s="571">
        <v>0</v>
      </c>
      <c r="Q17" s="572"/>
      <c r="R17" s="573"/>
      <c r="S17" s="574"/>
      <c r="T17" s="575"/>
      <c r="U17" s="576"/>
      <c r="V17" s="577"/>
      <c r="W17" s="578"/>
      <c r="X17" s="451"/>
      <c r="Y17" s="626" t="s">
        <v>31</v>
      </c>
      <c r="Z17" s="579">
        <v>0</v>
      </c>
      <c r="AA17" s="580">
        <v>0</v>
      </c>
      <c r="AB17" s="581">
        <v>0</v>
      </c>
      <c r="AC17" s="561">
        <v>0</v>
      </c>
      <c r="AD17" s="582">
        <v>0</v>
      </c>
      <c r="AE17" s="563">
        <v>0</v>
      </c>
      <c r="AF17" s="564">
        <v>1</v>
      </c>
      <c r="AG17" s="565">
        <v>0</v>
      </c>
      <c r="AH17" s="566">
        <v>21</v>
      </c>
      <c r="AI17" s="627">
        <v>1</v>
      </c>
      <c r="AJ17" s="583">
        <v>167</v>
      </c>
      <c r="AK17" s="584">
        <v>12</v>
      </c>
      <c r="AL17" s="585">
        <v>0</v>
      </c>
      <c r="AM17" s="586">
        <v>0</v>
      </c>
      <c r="AN17" s="578"/>
      <c r="AO17" s="451"/>
      <c r="AP17" s="628" t="s">
        <v>31</v>
      </c>
      <c r="AQ17" s="588">
        <v>0</v>
      </c>
      <c r="AR17" s="589">
        <v>0</v>
      </c>
      <c r="AS17" s="590">
        <v>0</v>
      </c>
      <c r="AT17" s="591">
        <v>0</v>
      </c>
      <c r="AU17" s="592">
        <v>0</v>
      </c>
      <c r="AV17" s="563">
        <v>0</v>
      </c>
      <c r="AW17" s="593">
        <v>0</v>
      </c>
      <c r="AX17" s="594">
        <v>0</v>
      </c>
      <c r="AY17" s="564">
        <v>3</v>
      </c>
      <c r="AZ17" s="595">
        <v>0</v>
      </c>
      <c r="BA17" s="596">
        <v>88</v>
      </c>
      <c r="BB17" s="629">
        <f>SUM(BC17,BD17)</f>
        <v>478</v>
      </c>
      <c r="BC17" s="598">
        <v>412</v>
      </c>
      <c r="BD17" s="599">
        <v>66</v>
      </c>
      <c r="BE17" s="578"/>
    </row>
    <row r="18" spans="1:57" ht="8.25" customHeight="1" thickBot="1" x14ac:dyDescent="0.3">
      <c r="A18" s="451"/>
      <c r="B18" s="630"/>
      <c r="C18" s="601"/>
      <c r="D18" s="602"/>
      <c r="E18" s="603"/>
      <c r="F18" s="604"/>
      <c r="G18" s="605"/>
      <c r="H18" s="606"/>
      <c r="I18" s="607"/>
      <c r="J18" s="608"/>
      <c r="K18" s="608"/>
      <c r="L18" s="609"/>
      <c r="M18" s="610"/>
      <c r="N18" s="611"/>
      <c r="O18" s="612"/>
      <c r="P18" s="613"/>
      <c r="Q18" s="614"/>
      <c r="R18" s="615"/>
      <c r="S18" s="616"/>
      <c r="T18" s="617"/>
      <c r="U18" s="618"/>
      <c r="V18" s="619"/>
      <c r="W18" s="620"/>
      <c r="X18" s="451"/>
      <c r="Y18" s="630"/>
      <c r="Z18" s="621"/>
      <c r="AA18" s="622"/>
      <c r="AB18" s="603"/>
      <c r="AC18" s="604"/>
      <c r="AD18" s="605"/>
      <c r="AE18" s="606"/>
      <c r="AF18" s="607"/>
      <c r="AG18" s="608"/>
      <c r="AH18" s="608"/>
      <c r="AI18" s="609"/>
      <c r="AJ18" s="610"/>
      <c r="AK18" s="611"/>
      <c r="AL18" s="612"/>
      <c r="AM18" s="613"/>
      <c r="AN18" s="620"/>
      <c r="AO18" s="451"/>
      <c r="AP18" s="623"/>
      <c r="AQ18" s="624"/>
      <c r="AR18" s="622"/>
      <c r="AS18" s="603"/>
      <c r="AT18" s="604"/>
      <c r="AU18" s="605"/>
      <c r="AV18" s="606"/>
      <c r="AW18" s="606"/>
      <c r="AX18" s="606"/>
      <c r="AY18" s="607"/>
      <c r="AZ18" s="608"/>
      <c r="BA18" s="608"/>
      <c r="BB18" s="609"/>
      <c r="BC18" s="625"/>
      <c r="BD18" s="621"/>
      <c r="BE18" s="620"/>
    </row>
    <row r="19" spans="1:57" ht="21.95" customHeight="1" thickBot="1" x14ac:dyDescent="0.3">
      <c r="A19" s="451"/>
      <c r="B19" s="626" t="s">
        <v>32</v>
      </c>
      <c r="C19" s="632">
        <v>108379</v>
      </c>
      <c r="D19" s="633">
        <f>SUM('[1]Schadstoffarmstufen Diesel'!O19)</f>
        <v>116680</v>
      </c>
      <c r="E19" s="634">
        <v>4</v>
      </c>
      <c r="F19" s="561">
        <v>3685</v>
      </c>
      <c r="G19" s="635">
        <v>5</v>
      </c>
      <c r="H19" s="636">
        <v>1454</v>
      </c>
      <c r="I19" s="637">
        <v>108</v>
      </c>
      <c r="J19" s="565">
        <v>700</v>
      </c>
      <c r="K19" s="638">
        <v>148</v>
      </c>
      <c r="L19" s="627">
        <v>105</v>
      </c>
      <c r="M19" s="631">
        <v>0</v>
      </c>
      <c r="N19" s="569">
        <v>0</v>
      </c>
      <c r="O19" s="639">
        <v>0</v>
      </c>
      <c r="P19" s="571">
        <v>0</v>
      </c>
      <c r="Q19" s="640"/>
      <c r="R19" s="573"/>
      <c r="S19" s="574"/>
      <c r="T19" s="575"/>
      <c r="U19" s="576"/>
      <c r="V19" s="577"/>
      <c r="W19" s="578"/>
      <c r="X19" s="451"/>
      <c r="Y19" s="626" t="s">
        <v>32</v>
      </c>
      <c r="Z19" s="579">
        <v>0</v>
      </c>
      <c r="AA19" s="580">
        <v>0</v>
      </c>
      <c r="AB19" s="581">
        <v>0</v>
      </c>
      <c r="AC19" s="561">
        <v>0</v>
      </c>
      <c r="AD19" s="582">
        <v>0</v>
      </c>
      <c r="AE19" s="636">
        <v>0</v>
      </c>
      <c r="AF19" s="637">
        <v>1</v>
      </c>
      <c r="AG19" s="565">
        <v>0</v>
      </c>
      <c r="AH19" s="638">
        <v>20</v>
      </c>
      <c r="AI19" s="627">
        <v>1</v>
      </c>
      <c r="AJ19" s="583">
        <v>172</v>
      </c>
      <c r="AK19" s="584">
        <v>10</v>
      </c>
      <c r="AL19" s="585">
        <v>0</v>
      </c>
      <c r="AM19" s="586">
        <v>0</v>
      </c>
      <c r="AN19" s="578"/>
      <c r="AO19" s="451"/>
      <c r="AP19" s="628" t="s">
        <v>32</v>
      </c>
      <c r="AQ19" s="588">
        <v>0</v>
      </c>
      <c r="AR19" s="589">
        <v>0</v>
      </c>
      <c r="AS19" s="590">
        <v>0</v>
      </c>
      <c r="AT19" s="641">
        <v>0</v>
      </c>
      <c r="AU19" s="592">
        <v>0</v>
      </c>
      <c r="AV19" s="636">
        <v>0</v>
      </c>
      <c r="AW19" s="593">
        <v>0</v>
      </c>
      <c r="AX19" s="594">
        <v>0</v>
      </c>
      <c r="AY19" s="637">
        <v>3</v>
      </c>
      <c r="AZ19" s="642">
        <v>0</v>
      </c>
      <c r="BA19" s="596">
        <v>362</v>
      </c>
      <c r="BB19" s="629">
        <f>SUM(BC19,BD19)</f>
        <v>836</v>
      </c>
      <c r="BC19" s="643">
        <v>765</v>
      </c>
      <c r="BD19" s="644">
        <v>71</v>
      </c>
      <c r="BE19" s="578"/>
    </row>
    <row r="20" spans="1:57" ht="8.25" customHeight="1" thickBot="1" x14ac:dyDescent="0.3">
      <c r="A20" s="451"/>
      <c r="B20" s="645"/>
      <c r="C20" s="601"/>
      <c r="D20" s="602"/>
      <c r="E20" s="603"/>
      <c r="F20" s="604"/>
      <c r="G20" s="605"/>
      <c r="H20" s="606"/>
      <c r="I20" s="607"/>
      <c r="J20" s="608"/>
      <c r="K20" s="608"/>
      <c r="L20" s="609"/>
      <c r="M20" s="610"/>
      <c r="N20" s="611"/>
      <c r="O20" s="612"/>
      <c r="P20" s="613"/>
      <c r="Q20" s="614"/>
      <c r="R20" s="615"/>
      <c r="S20" s="616"/>
      <c r="T20" s="617"/>
      <c r="U20" s="618"/>
      <c r="V20" s="619"/>
      <c r="W20" s="620"/>
      <c r="X20" s="451"/>
      <c r="Y20" s="645"/>
      <c r="Z20" s="621"/>
      <c r="AA20" s="622"/>
      <c r="AB20" s="603"/>
      <c r="AC20" s="604"/>
      <c r="AD20" s="605"/>
      <c r="AE20" s="606"/>
      <c r="AF20" s="607"/>
      <c r="AG20" s="608"/>
      <c r="AH20" s="608"/>
      <c r="AI20" s="609"/>
      <c r="AJ20" s="610"/>
      <c r="AK20" s="611"/>
      <c r="AL20" s="612"/>
      <c r="AM20" s="613"/>
      <c r="AN20" s="620"/>
      <c r="AO20" s="451"/>
      <c r="AP20" s="646"/>
      <c r="AQ20" s="624"/>
      <c r="AR20" s="622"/>
      <c r="AS20" s="603"/>
      <c r="AT20" s="604"/>
      <c r="AU20" s="605"/>
      <c r="AV20" s="606"/>
      <c r="AW20" s="606"/>
      <c r="AX20" s="606"/>
      <c r="AY20" s="607"/>
      <c r="AZ20" s="608"/>
      <c r="BA20" s="608"/>
      <c r="BB20" s="609"/>
      <c r="BC20" s="625"/>
      <c r="BD20" s="621"/>
      <c r="BE20" s="620"/>
    </row>
    <row r="21" spans="1:57" ht="21.95" customHeight="1" thickBot="1" x14ac:dyDescent="0.3">
      <c r="A21" s="451"/>
      <c r="B21" s="626" t="s">
        <v>33</v>
      </c>
      <c r="C21" s="632">
        <v>108555</v>
      </c>
      <c r="D21" s="633">
        <f>SUM('[1]Schadstoffarmstufen Diesel'!O21)</f>
        <v>116732</v>
      </c>
      <c r="E21" s="634">
        <v>4</v>
      </c>
      <c r="F21" s="561">
        <v>4042</v>
      </c>
      <c r="G21" s="635">
        <v>5</v>
      </c>
      <c r="H21" s="636">
        <v>1462</v>
      </c>
      <c r="I21" s="637">
        <v>108</v>
      </c>
      <c r="J21" s="565">
        <v>726</v>
      </c>
      <c r="K21" s="638">
        <v>148</v>
      </c>
      <c r="L21" s="627">
        <v>101</v>
      </c>
      <c r="M21" s="631">
        <v>0</v>
      </c>
      <c r="N21" s="569">
        <v>0</v>
      </c>
      <c r="O21" s="639">
        <v>0</v>
      </c>
      <c r="P21" s="571">
        <v>0</v>
      </c>
      <c r="Q21" s="640"/>
      <c r="R21" s="573"/>
      <c r="S21" s="574"/>
      <c r="T21" s="575"/>
      <c r="U21" s="576"/>
      <c r="V21" s="577"/>
      <c r="W21" s="578"/>
      <c r="X21" s="451"/>
      <c r="Y21" s="626" t="s">
        <v>33</v>
      </c>
      <c r="Z21" s="579">
        <v>0</v>
      </c>
      <c r="AA21" s="580">
        <v>0</v>
      </c>
      <c r="AB21" s="581">
        <v>0</v>
      </c>
      <c r="AC21" s="561">
        <v>0</v>
      </c>
      <c r="AD21" s="582">
        <v>0</v>
      </c>
      <c r="AE21" s="636">
        <v>0</v>
      </c>
      <c r="AF21" s="637">
        <v>1</v>
      </c>
      <c r="AG21" s="565">
        <v>0</v>
      </c>
      <c r="AH21" s="638">
        <v>20</v>
      </c>
      <c r="AI21" s="627">
        <v>1</v>
      </c>
      <c r="AJ21" s="583">
        <v>184</v>
      </c>
      <c r="AK21" s="584">
        <v>11</v>
      </c>
      <c r="AL21" s="585">
        <v>0</v>
      </c>
      <c r="AM21" s="586">
        <v>0</v>
      </c>
      <c r="AN21" s="578"/>
      <c r="AO21" s="451"/>
      <c r="AP21" s="628" t="s">
        <v>33</v>
      </c>
      <c r="AQ21" s="588">
        <v>0</v>
      </c>
      <c r="AR21" s="589">
        <v>0</v>
      </c>
      <c r="AS21" s="590">
        <v>0</v>
      </c>
      <c r="AT21" s="641">
        <v>0</v>
      </c>
      <c r="AU21" s="592">
        <v>0</v>
      </c>
      <c r="AV21" s="636">
        <v>0</v>
      </c>
      <c r="AW21" s="593">
        <v>0</v>
      </c>
      <c r="AX21" s="594">
        <v>0</v>
      </c>
      <c r="AY21" s="637">
        <v>3</v>
      </c>
      <c r="AZ21" s="642">
        <v>0</v>
      </c>
      <c r="BA21" s="596">
        <v>382</v>
      </c>
      <c r="BB21" s="629">
        <f>SUM(BC21,BD21)</f>
        <v>1200</v>
      </c>
      <c r="BC21" s="643">
        <v>1122</v>
      </c>
      <c r="BD21" s="644">
        <v>78</v>
      </c>
      <c r="BE21" s="578"/>
    </row>
    <row r="22" spans="1:57" ht="8.25" customHeight="1" thickBot="1" x14ac:dyDescent="0.3">
      <c r="A22" s="451"/>
      <c r="B22" s="630"/>
      <c r="C22" s="601"/>
      <c r="D22" s="602"/>
      <c r="E22" s="603"/>
      <c r="F22" s="604"/>
      <c r="G22" s="605"/>
      <c r="H22" s="606"/>
      <c r="I22" s="607"/>
      <c r="J22" s="608"/>
      <c r="K22" s="608"/>
      <c r="L22" s="609"/>
      <c r="M22" s="610"/>
      <c r="N22" s="611"/>
      <c r="O22" s="612"/>
      <c r="P22" s="613"/>
      <c r="Q22" s="614"/>
      <c r="R22" s="615"/>
      <c r="S22" s="616"/>
      <c r="T22" s="617"/>
      <c r="U22" s="618"/>
      <c r="V22" s="619"/>
      <c r="W22" s="620"/>
      <c r="X22" s="451"/>
      <c r="Y22" s="630"/>
      <c r="Z22" s="621"/>
      <c r="AA22" s="622"/>
      <c r="AB22" s="603"/>
      <c r="AC22" s="604"/>
      <c r="AD22" s="605"/>
      <c r="AE22" s="606"/>
      <c r="AF22" s="607"/>
      <c r="AG22" s="608"/>
      <c r="AH22" s="608"/>
      <c r="AI22" s="609"/>
      <c r="AJ22" s="610"/>
      <c r="AK22" s="611"/>
      <c r="AL22" s="612"/>
      <c r="AM22" s="613"/>
      <c r="AN22" s="620"/>
      <c r="AO22" s="451"/>
      <c r="AP22" s="623"/>
      <c r="AQ22" s="624"/>
      <c r="AR22" s="622"/>
      <c r="AS22" s="603"/>
      <c r="AT22" s="604"/>
      <c r="AU22" s="605"/>
      <c r="AV22" s="606"/>
      <c r="AW22" s="606"/>
      <c r="AX22" s="606"/>
      <c r="AY22" s="607"/>
      <c r="AZ22" s="608"/>
      <c r="BA22" s="608"/>
      <c r="BB22" s="609"/>
      <c r="BC22" s="625"/>
      <c r="BD22" s="621"/>
      <c r="BE22" s="620"/>
    </row>
    <row r="23" spans="1:57" ht="21.95" customHeight="1" thickBot="1" x14ac:dyDescent="0.3">
      <c r="A23" s="451"/>
      <c r="B23" s="626" t="s">
        <v>34</v>
      </c>
      <c r="C23" s="558">
        <v>108769</v>
      </c>
      <c r="D23" s="559">
        <f>SUM('[1]Schadstoffarmstufen Diesel'!O23)</f>
        <v>116752</v>
      </c>
      <c r="E23" s="560">
        <v>4</v>
      </c>
      <c r="F23" s="561">
        <v>4848</v>
      </c>
      <c r="G23" s="562">
        <v>5</v>
      </c>
      <c r="H23" s="563">
        <v>1462</v>
      </c>
      <c r="I23" s="564">
        <v>108</v>
      </c>
      <c r="J23" s="565">
        <v>742</v>
      </c>
      <c r="K23" s="566">
        <v>147</v>
      </c>
      <c r="L23" s="627">
        <v>96</v>
      </c>
      <c r="M23" s="568">
        <v>0</v>
      </c>
      <c r="N23" s="569">
        <v>0</v>
      </c>
      <c r="O23" s="570">
        <v>0</v>
      </c>
      <c r="P23" s="571">
        <v>0</v>
      </c>
      <c r="Q23" s="572"/>
      <c r="R23" s="573"/>
      <c r="S23" s="574"/>
      <c r="T23" s="575"/>
      <c r="U23" s="576"/>
      <c r="V23" s="577"/>
      <c r="W23" s="578"/>
      <c r="X23" s="451"/>
      <c r="Y23" s="626" t="s">
        <v>34</v>
      </c>
      <c r="Z23" s="579">
        <v>0</v>
      </c>
      <c r="AA23" s="580">
        <v>0</v>
      </c>
      <c r="AB23" s="581">
        <v>0</v>
      </c>
      <c r="AC23" s="561">
        <v>0</v>
      </c>
      <c r="AD23" s="582">
        <v>0</v>
      </c>
      <c r="AE23" s="563">
        <v>0</v>
      </c>
      <c r="AF23" s="564">
        <v>1</v>
      </c>
      <c r="AG23" s="565">
        <v>0</v>
      </c>
      <c r="AH23" s="566">
        <v>21</v>
      </c>
      <c r="AI23" s="627">
        <v>1</v>
      </c>
      <c r="AJ23" s="583">
        <v>192</v>
      </c>
      <c r="AK23" s="584">
        <v>11</v>
      </c>
      <c r="AL23" s="585">
        <v>0</v>
      </c>
      <c r="AM23" s="586">
        <v>0</v>
      </c>
      <c r="AN23" s="578"/>
      <c r="AO23" s="451"/>
      <c r="AP23" s="628" t="s">
        <v>34</v>
      </c>
      <c r="AQ23" s="588">
        <v>0</v>
      </c>
      <c r="AR23" s="589">
        <v>0</v>
      </c>
      <c r="AS23" s="590">
        <v>0</v>
      </c>
      <c r="AT23" s="591">
        <v>0</v>
      </c>
      <c r="AU23" s="592">
        <v>0</v>
      </c>
      <c r="AV23" s="563">
        <v>0</v>
      </c>
      <c r="AW23" s="593">
        <v>0</v>
      </c>
      <c r="AX23" s="594">
        <v>0</v>
      </c>
      <c r="AY23" s="564">
        <v>3</v>
      </c>
      <c r="AZ23" s="595">
        <v>0</v>
      </c>
      <c r="BA23" s="596">
        <v>849</v>
      </c>
      <c r="BB23" s="629">
        <f>SUM(BC23,BD23)</f>
        <v>2018</v>
      </c>
      <c r="BC23" s="598">
        <v>1934</v>
      </c>
      <c r="BD23" s="599">
        <v>84</v>
      </c>
      <c r="BE23" s="578"/>
    </row>
    <row r="24" spans="1:57" ht="8.25" customHeight="1" thickBot="1" x14ac:dyDescent="0.3">
      <c r="A24" s="451"/>
      <c r="B24" s="630"/>
      <c r="C24" s="601"/>
      <c r="D24" s="602"/>
      <c r="E24" s="603"/>
      <c r="F24" s="604"/>
      <c r="G24" s="605"/>
      <c r="H24" s="606"/>
      <c r="I24" s="607"/>
      <c r="J24" s="608"/>
      <c r="K24" s="608"/>
      <c r="L24" s="609"/>
      <c r="M24" s="610"/>
      <c r="N24" s="611"/>
      <c r="O24" s="612"/>
      <c r="P24" s="613"/>
      <c r="Q24" s="614"/>
      <c r="R24" s="615"/>
      <c r="S24" s="616"/>
      <c r="T24" s="617"/>
      <c r="U24" s="618"/>
      <c r="V24" s="619"/>
      <c r="W24" s="620"/>
      <c r="X24" s="451"/>
      <c r="Y24" s="630"/>
      <c r="Z24" s="621"/>
      <c r="AA24" s="622"/>
      <c r="AB24" s="603"/>
      <c r="AC24" s="604"/>
      <c r="AD24" s="605"/>
      <c r="AE24" s="606"/>
      <c r="AF24" s="607"/>
      <c r="AG24" s="608"/>
      <c r="AH24" s="608"/>
      <c r="AI24" s="609"/>
      <c r="AJ24" s="610"/>
      <c r="AK24" s="611"/>
      <c r="AL24" s="612"/>
      <c r="AM24" s="613"/>
      <c r="AN24" s="620"/>
      <c r="AO24" s="451"/>
      <c r="AP24" s="623"/>
      <c r="AQ24" s="624"/>
      <c r="AR24" s="622"/>
      <c r="AS24" s="603"/>
      <c r="AT24" s="604"/>
      <c r="AU24" s="605"/>
      <c r="AV24" s="606"/>
      <c r="AW24" s="606"/>
      <c r="AX24" s="606"/>
      <c r="AY24" s="607"/>
      <c r="AZ24" s="608"/>
      <c r="BA24" s="608"/>
      <c r="BB24" s="609"/>
      <c r="BC24" s="625"/>
      <c r="BD24" s="621"/>
      <c r="BE24" s="620"/>
    </row>
    <row r="25" spans="1:57" ht="21.95" customHeight="1" thickBot="1" x14ac:dyDescent="0.3">
      <c r="A25" s="451"/>
      <c r="B25" s="626" t="s">
        <v>35</v>
      </c>
      <c r="C25" s="558">
        <v>108728</v>
      </c>
      <c r="D25" s="559">
        <f>SUM('[1]Schadstoffarmstufen Diesel'!O25)</f>
        <v>117250</v>
      </c>
      <c r="E25" s="560">
        <v>4</v>
      </c>
      <c r="F25" s="561">
        <v>5725</v>
      </c>
      <c r="G25" s="562">
        <v>5</v>
      </c>
      <c r="H25" s="563">
        <v>1451</v>
      </c>
      <c r="I25" s="564">
        <v>109</v>
      </c>
      <c r="J25" s="565">
        <v>755</v>
      </c>
      <c r="K25" s="566">
        <v>145</v>
      </c>
      <c r="L25" s="627">
        <v>95</v>
      </c>
      <c r="M25" s="568">
        <v>0</v>
      </c>
      <c r="N25" s="569">
        <v>0</v>
      </c>
      <c r="O25" s="570">
        <v>0</v>
      </c>
      <c r="P25" s="571">
        <v>0</v>
      </c>
      <c r="Q25" s="572"/>
      <c r="R25" s="573"/>
      <c r="S25" s="574"/>
      <c r="T25" s="575"/>
      <c r="U25" s="576"/>
      <c r="V25" s="577"/>
      <c r="W25" s="578"/>
      <c r="X25" s="451"/>
      <c r="Y25" s="626" t="s">
        <v>35</v>
      </c>
      <c r="Z25" s="579">
        <v>0</v>
      </c>
      <c r="AA25" s="580">
        <v>0</v>
      </c>
      <c r="AB25" s="581">
        <v>0</v>
      </c>
      <c r="AC25" s="561">
        <v>0</v>
      </c>
      <c r="AD25" s="582">
        <v>0</v>
      </c>
      <c r="AE25" s="563">
        <v>0</v>
      </c>
      <c r="AF25" s="564">
        <v>1</v>
      </c>
      <c r="AG25" s="565">
        <v>0</v>
      </c>
      <c r="AH25" s="566">
        <v>20</v>
      </c>
      <c r="AI25" s="627">
        <v>1</v>
      </c>
      <c r="AJ25" s="583">
        <v>206</v>
      </c>
      <c r="AK25" s="584">
        <v>13</v>
      </c>
      <c r="AL25" s="585">
        <v>0</v>
      </c>
      <c r="AM25" s="586">
        <v>0</v>
      </c>
      <c r="AN25" s="578"/>
      <c r="AO25" s="451"/>
      <c r="AP25" s="628" t="s">
        <v>35</v>
      </c>
      <c r="AQ25" s="588">
        <v>0</v>
      </c>
      <c r="AR25" s="589">
        <v>0</v>
      </c>
      <c r="AS25" s="590">
        <v>0</v>
      </c>
      <c r="AT25" s="591">
        <v>0</v>
      </c>
      <c r="AU25" s="592">
        <v>0</v>
      </c>
      <c r="AV25" s="563">
        <v>0</v>
      </c>
      <c r="AW25" s="593">
        <v>0</v>
      </c>
      <c r="AX25" s="594">
        <v>0</v>
      </c>
      <c r="AY25" s="564">
        <v>3</v>
      </c>
      <c r="AZ25" s="595">
        <v>0</v>
      </c>
      <c r="BA25" s="596">
        <v>911</v>
      </c>
      <c r="BB25" s="629">
        <f>SUM(BC25,BD25)</f>
        <v>2994</v>
      </c>
      <c r="BC25" s="598">
        <v>2875</v>
      </c>
      <c r="BD25" s="599">
        <v>119</v>
      </c>
      <c r="BE25" s="578"/>
    </row>
    <row r="26" spans="1:57" ht="8.25" customHeight="1" thickBot="1" x14ac:dyDescent="0.3">
      <c r="A26" s="451"/>
      <c r="B26" s="630"/>
      <c r="C26" s="601"/>
      <c r="D26" s="602"/>
      <c r="E26" s="603"/>
      <c r="F26" s="604"/>
      <c r="G26" s="605"/>
      <c r="H26" s="606"/>
      <c r="I26" s="607"/>
      <c r="J26" s="608"/>
      <c r="K26" s="608"/>
      <c r="L26" s="609"/>
      <c r="M26" s="610"/>
      <c r="N26" s="611"/>
      <c r="O26" s="612"/>
      <c r="P26" s="613"/>
      <c r="Q26" s="614"/>
      <c r="R26" s="615"/>
      <c r="S26" s="616"/>
      <c r="T26" s="617"/>
      <c r="U26" s="618"/>
      <c r="V26" s="619"/>
      <c r="W26" s="620"/>
      <c r="X26" s="451"/>
      <c r="Y26" s="630"/>
      <c r="Z26" s="621"/>
      <c r="AA26" s="622"/>
      <c r="AB26" s="603"/>
      <c r="AC26" s="604"/>
      <c r="AD26" s="605"/>
      <c r="AE26" s="606"/>
      <c r="AF26" s="607"/>
      <c r="AG26" s="608"/>
      <c r="AH26" s="608"/>
      <c r="AI26" s="609"/>
      <c r="AJ26" s="610"/>
      <c r="AK26" s="611"/>
      <c r="AL26" s="612"/>
      <c r="AM26" s="613"/>
      <c r="AN26" s="620"/>
      <c r="AO26" s="451"/>
      <c r="AP26" s="623"/>
      <c r="AQ26" s="624"/>
      <c r="AR26" s="622"/>
      <c r="AS26" s="603"/>
      <c r="AT26" s="604"/>
      <c r="AU26" s="605"/>
      <c r="AV26" s="606"/>
      <c r="AW26" s="606"/>
      <c r="AX26" s="606"/>
      <c r="AY26" s="607"/>
      <c r="AZ26" s="608"/>
      <c r="BA26" s="608"/>
      <c r="BB26" s="609"/>
      <c r="BC26" s="625"/>
      <c r="BD26" s="621"/>
      <c r="BE26" s="620"/>
    </row>
    <row r="27" spans="1:57" ht="21.95" customHeight="1" thickBot="1" x14ac:dyDescent="0.3">
      <c r="A27" s="451"/>
      <c r="B27" s="626" t="s">
        <v>36</v>
      </c>
      <c r="C27" s="558">
        <v>109131</v>
      </c>
      <c r="D27" s="559">
        <f>SUM('[1]Schadstoffarmstufen Diesel'!O27)</f>
        <v>118074</v>
      </c>
      <c r="E27" s="560">
        <v>4</v>
      </c>
      <c r="F27" s="561">
        <v>6048</v>
      </c>
      <c r="G27" s="562">
        <v>5</v>
      </c>
      <c r="H27" s="563">
        <v>1457</v>
      </c>
      <c r="I27" s="564">
        <v>109</v>
      </c>
      <c r="J27" s="565">
        <v>766</v>
      </c>
      <c r="K27" s="566">
        <v>143</v>
      </c>
      <c r="L27" s="627">
        <v>96</v>
      </c>
      <c r="M27" s="568">
        <v>0</v>
      </c>
      <c r="N27" s="569">
        <v>0</v>
      </c>
      <c r="O27" s="570">
        <v>0</v>
      </c>
      <c r="P27" s="571">
        <v>0</v>
      </c>
      <c r="Q27" s="572"/>
      <c r="R27" s="573"/>
      <c r="S27" s="574"/>
      <c r="T27" s="575"/>
      <c r="U27" s="576"/>
      <c r="V27" s="577"/>
      <c r="W27" s="578"/>
      <c r="X27" s="451"/>
      <c r="Y27" s="626" t="s">
        <v>36</v>
      </c>
      <c r="Z27" s="579">
        <v>0</v>
      </c>
      <c r="AA27" s="580">
        <v>0</v>
      </c>
      <c r="AB27" s="581">
        <v>0</v>
      </c>
      <c r="AC27" s="561">
        <v>0</v>
      </c>
      <c r="AD27" s="582">
        <v>0</v>
      </c>
      <c r="AE27" s="563">
        <v>0</v>
      </c>
      <c r="AF27" s="564">
        <v>1</v>
      </c>
      <c r="AG27" s="565">
        <v>0</v>
      </c>
      <c r="AH27" s="566">
        <v>20</v>
      </c>
      <c r="AI27" s="627">
        <v>1</v>
      </c>
      <c r="AJ27" s="583">
        <v>234</v>
      </c>
      <c r="AK27" s="584">
        <v>13</v>
      </c>
      <c r="AL27" s="585">
        <v>0</v>
      </c>
      <c r="AM27" s="586">
        <v>0</v>
      </c>
      <c r="AN27" s="578"/>
      <c r="AO27" s="451"/>
      <c r="AP27" s="628" t="s">
        <v>36</v>
      </c>
      <c r="AQ27" s="588">
        <v>0</v>
      </c>
      <c r="AR27" s="589">
        <v>0</v>
      </c>
      <c r="AS27" s="590">
        <v>0</v>
      </c>
      <c r="AT27" s="591">
        <v>0</v>
      </c>
      <c r="AU27" s="592">
        <v>0</v>
      </c>
      <c r="AV27" s="563">
        <v>0</v>
      </c>
      <c r="AW27" s="593">
        <v>0</v>
      </c>
      <c r="AX27" s="594">
        <v>0</v>
      </c>
      <c r="AY27" s="564">
        <v>3</v>
      </c>
      <c r="AZ27" s="595">
        <v>0</v>
      </c>
      <c r="BA27" s="596">
        <v>362</v>
      </c>
      <c r="BB27" s="629">
        <f>SUM(BC27,BD27)</f>
        <v>3261</v>
      </c>
      <c r="BC27" s="598">
        <v>3142</v>
      </c>
      <c r="BD27" s="599">
        <v>119</v>
      </c>
      <c r="BE27" s="578"/>
    </row>
    <row r="28" spans="1:57" ht="8.25" customHeight="1" thickBot="1" x14ac:dyDescent="0.3">
      <c r="A28" s="451"/>
      <c r="B28" s="630"/>
      <c r="C28" s="601"/>
      <c r="D28" s="602"/>
      <c r="E28" s="603"/>
      <c r="F28" s="604"/>
      <c r="G28" s="605"/>
      <c r="H28" s="606"/>
      <c r="I28" s="607"/>
      <c r="J28" s="608"/>
      <c r="K28" s="608"/>
      <c r="L28" s="609"/>
      <c r="M28" s="610"/>
      <c r="N28" s="611"/>
      <c r="O28" s="612"/>
      <c r="P28" s="613"/>
      <c r="Q28" s="614"/>
      <c r="R28" s="615"/>
      <c r="S28" s="616"/>
      <c r="T28" s="617"/>
      <c r="U28" s="618"/>
      <c r="V28" s="619"/>
      <c r="W28" s="620"/>
      <c r="X28" s="451"/>
      <c r="Y28" s="630"/>
      <c r="Z28" s="621"/>
      <c r="AA28" s="622"/>
      <c r="AB28" s="603"/>
      <c r="AC28" s="604"/>
      <c r="AD28" s="605"/>
      <c r="AE28" s="606"/>
      <c r="AF28" s="607"/>
      <c r="AG28" s="608"/>
      <c r="AH28" s="608"/>
      <c r="AI28" s="609"/>
      <c r="AJ28" s="610"/>
      <c r="AK28" s="611"/>
      <c r="AL28" s="612"/>
      <c r="AM28" s="613"/>
      <c r="AN28" s="620"/>
      <c r="AO28" s="451"/>
      <c r="AP28" s="623"/>
      <c r="AQ28" s="624"/>
      <c r="AR28" s="622"/>
      <c r="AS28" s="603"/>
      <c r="AT28" s="604"/>
      <c r="AU28" s="605"/>
      <c r="AV28" s="606"/>
      <c r="AW28" s="606"/>
      <c r="AX28" s="606"/>
      <c r="AY28" s="607"/>
      <c r="AZ28" s="608"/>
      <c r="BA28" s="608"/>
      <c r="BB28" s="609"/>
      <c r="BC28" s="625"/>
      <c r="BD28" s="621"/>
      <c r="BE28" s="620"/>
    </row>
    <row r="29" spans="1:57" ht="21.95" customHeight="1" thickBot="1" x14ac:dyDescent="0.3">
      <c r="A29" s="451"/>
      <c r="B29" s="626" t="s">
        <v>37</v>
      </c>
      <c r="C29" s="558">
        <v>108885</v>
      </c>
      <c r="D29" s="559">
        <f>SUM('[1]Schadstoffarmstufen Diesel'!O29)</f>
        <v>118235</v>
      </c>
      <c r="E29" s="560">
        <v>4</v>
      </c>
      <c r="F29" s="561">
        <v>6137</v>
      </c>
      <c r="G29" s="562">
        <v>5</v>
      </c>
      <c r="H29" s="563">
        <v>1444</v>
      </c>
      <c r="I29" s="564">
        <v>108</v>
      </c>
      <c r="J29" s="565">
        <v>774</v>
      </c>
      <c r="K29" s="566">
        <v>143</v>
      </c>
      <c r="L29" s="627">
        <v>90</v>
      </c>
      <c r="M29" s="568">
        <v>0</v>
      </c>
      <c r="N29" s="569">
        <v>0</v>
      </c>
      <c r="O29" s="570">
        <v>0</v>
      </c>
      <c r="P29" s="571">
        <v>0</v>
      </c>
      <c r="Q29" s="572"/>
      <c r="R29" s="573"/>
      <c r="S29" s="574"/>
      <c r="T29" s="575"/>
      <c r="U29" s="576"/>
      <c r="V29" s="577"/>
      <c r="W29" s="578"/>
      <c r="X29" s="451"/>
      <c r="Y29" s="626" t="s">
        <v>37</v>
      </c>
      <c r="Z29" s="579">
        <v>0</v>
      </c>
      <c r="AA29" s="580">
        <v>0</v>
      </c>
      <c r="AB29" s="581">
        <v>0</v>
      </c>
      <c r="AC29" s="561">
        <v>0</v>
      </c>
      <c r="AD29" s="582">
        <v>0</v>
      </c>
      <c r="AE29" s="563">
        <v>0</v>
      </c>
      <c r="AF29" s="564">
        <v>1</v>
      </c>
      <c r="AG29" s="565">
        <v>0</v>
      </c>
      <c r="AH29" s="566">
        <v>20</v>
      </c>
      <c r="AI29" s="627">
        <v>1</v>
      </c>
      <c r="AJ29" s="583">
        <v>243</v>
      </c>
      <c r="AK29" s="584">
        <v>13</v>
      </c>
      <c r="AL29" s="585">
        <v>0</v>
      </c>
      <c r="AM29" s="586">
        <v>0</v>
      </c>
      <c r="AN29" s="578"/>
      <c r="AO29" s="451"/>
      <c r="AP29" s="628" t="s">
        <v>37</v>
      </c>
      <c r="AQ29" s="588">
        <v>0</v>
      </c>
      <c r="AR29" s="589">
        <v>0</v>
      </c>
      <c r="AS29" s="590">
        <v>0</v>
      </c>
      <c r="AT29" s="591">
        <v>0</v>
      </c>
      <c r="AU29" s="592">
        <v>0</v>
      </c>
      <c r="AV29" s="563">
        <v>0</v>
      </c>
      <c r="AW29" s="593">
        <v>0</v>
      </c>
      <c r="AX29" s="594">
        <v>0</v>
      </c>
      <c r="AY29" s="564">
        <v>3</v>
      </c>
      <c r="AZ29" s="595">
        <v>0</v>
      </c>
      <c r="BA29" s="596">
        <v>100</v>
      </c>
      <c r="BB29" s="629">
        <f>SUM(BC29,BD29)</f>
        <v>3346</v>
      </c>
      <c r="BC29" s="598">
        <v>3219</v>
      </c>
      <c r="BD29" s="599">
        <v>127</v>
      </c>
      <c r="BE29" s="578"/>
    </row>
    <row r="30" spans="1:57" ht="14.25" customHeight="1" thickBot="1" x14ac:dyDescent="0.25">
      <c r="A30" s="451"/>
      <c r="B30" s="647"/>
      <c r="C30" s="648"/>
      <c r="D30" s="649"/>
      <c r="E30" s="650"/>
      <c r="F30" s="650"/>
      <c r="G30" s="650"/>
      <c r="H30" s="650"/>
      <c r="I30" s="650"/>
      <c r="J30" s="651"/>
      <c r="K30" s="651"/>
      <c r="L30" s="652"/>
      <c r="M30" s="653"/>
      <c r="N30" s="654"/>
      <c r="O30" s="650"/>
      <c r="P30" s="650"/>
      <c r="Q30" s="650"/>
      <c r="R30" s="650"/>
      <c r="S30" s="650"/>
      <c r="T30" s="651"/>
      <c r="U30" s="655"/>
      <c r="V30" s="423"/>
      <c r="W30" s="656"/>
      <c r="X30" s="451"/>
      <c r="Y30" s="647"/>
      <c r="Z30" s="657"/>
      <c r="AA30" s="658"/>
      <c r="AB30" s="650"/>
      <c r="AC30" s="650"/>
      <c r="AD30" s="650"/>
      <c r="AE30" s="650"/>
      <c r="AF30" s="650"/>
      <c r="AG30" s="651"/>
      <c r="AH30" s="651"/>
      <c r="AI30" s="652"/>
      <c r="AJ30" s="653"/>
      <c r="AK30" s="654"/>
      <c r="AL30" s="650"/>
      <c r="AM30" s="650"/>
      <c r="AN30" s="656"/>
      <c r="AO30" s="451"/>
      <c r="AP30" s="647"/>
      <c r="AQ30" s="650"/>
      <c r="AR30" s="658"/>
      <c r="AS30" s="650"/>
      <c r="AT30" s="650"/>
      <c r="AU30" s="650"/>
      <c r="AV30" s="650"/>
      <c r="AW30" s="650"/>
      <c r="AX30" s="650"/>
      <c r="AY30" s="650"/>
      <c r="AZ30" s="651"/>
      <c r="BA30" s="651"/>
      <c r="BB30" s="652"/>
      <c r="BC30" s="654"/>
      <c r="BD30" s="650"/>
      <c r="BE30" s="656"/>
    </row>
    <row r="31" spans="1:57" ht="19.5" customHeight="1" thickBot="1" x14ac:dyDescent="0.3">
      <c r="A31" s="451"/>
      <c r="B31" s="551"/>
      <c r="C31" s="659"/>
      <c r="D31" s="660"/>
      <c r="E31" s="661"/>
      <c r="F31" s="661"/>
      <c r="G31" s="661"/>
      <c r="H31" s="661"/>
      <c r="I31" s="661"/>
      <c r="J31" s="551"/>
      <c r="K31" s="551"/>
      <c r="L31" s="662"/>
      <c r="M31" s="663"/>
      <c r="N31" s="664"/>
      <c r="O31" s="661"/>
      <c r="P31" s="661"/>
      <c r="Q31" s="661"/>
      <c r="R31" s="661"/>
      <c r="S31" s="661"/>
      <c r="T31" s="551"/>
      <c r="U31" s="510">
        <f>SUM($U7:$U29)</f>
        <v>0</v>
      </c>
      <c r="V31" s="665"/>
      <c r="W31" s="666"/>
      <c r="X31" s="451"/>
      <c r="Y31" s="551"/>
      <c r="Z31" s="667"/>
      <c r="AA31" s="668"/>
      <c r="AB31" s="661"/>
      <c r="AC31" s="661"/>
      <c r="AD31" s="661"/>
      <c r="AE31" s="661"/>
      <c r="AF31" s="661"/>
      <c r="AG31" s="551"/>
      <c r="AH31" s="551"/>
      <c r="AI31" s="662"/>
      <c r="AJ31" s="663"/>
      <c r="AK31" s="664"/>
      <c r="AL31" s="661"/>
      <c r="AM31" s="661"/>
      <c r="AN31" s="666"/>
      <c r="AO31" s="451"/>
      <c r="AP31" s="551"/>
      <c r="AQ31" s="661"/>
      <c r="AR31" s="668"/>
      <c r="AS31" s="661"/>
      <c r="AT31" s="661"/>
      <c r="AU31" s="661"/>
      <c r="AV31" s="661"/>
      <c r="AW31" s="661"/>
      <c r="AX31" s="661"/>
      <c r="AY31" s="661"/>
      <c r="AZ31" s="551"/>
      <c r="BA31" s="551" t="s">
        <v>94</v>
      </c>
      <c r="BB31" s="662"/>
      <c r="BC31" s="1521" t="s">
        <v>95</v>
      </c>
      <c r="BD31" s="1522"/>
      <c r="BE31" s="666"/>
    </row>
    <row r="32" spans="1:57" ht="16.5" thickBot="1" x14ac:dyDescent="0.3">
      <c r="A32" s="451"/>
      <c r="B32" s="431"/>
      <c r="C32" s="669"/>
      <c r="D32" s="670"/>
      <c r="E32" s="455"/>
      <c r="F32" s="456"/>
      <c r="G32" s="457"/>
      <c r="H32" s="458" t="s">
        <v>54</v>
      </c>
      <c r="I32" s="459" t="s">
        <v>54</v>
      </c>
      <c r="J32" s="460" t="s">
        <v>96</v>
      </c>
      <c r="K32" s="461" t="s">
        <v>56</v>
      </c>
      <c r="L32" s="462" t="s">
        <v>96</v>
      </c>
      <c r="M32" s="463" t="s">
        <v>57</v>
      </c>
      <c r="N32" s="464" t="s">
        <v>96</v>
      </c>
      <c r="O32" s="454" t="s">
        <v>58</v>
      </c>
      <c r="P32" s="465" t="s">
        <v>58</v>
      </c>
      <c r="Q32" s="671"/>
      <c r="R32" s="507"/>
      <c r="S32" s="508"/>
      <c r="T32" s="672"/>
      <c r="U32" s="510"/>
      <c r="V32" s="673"/>
      <c r="W32" s="512"/>
      <c r="X32" s="451"/>
      <c r="Y32" s="431"/>
      <c r="Z32" s="674" t="s">
        <v>59</v>
      </c>
      <c r="AA32" s="472" t="s">
        <v>59</v>
      </c>
      <c r="AB32" s="473" t="s">
        <v>59</v>
      </c>
      <c r="AC32" s="456" t="s">
        <v>59</v>
      </c>
      <c r="AD32" s="474" t="s">
        <v>96</v>
      </c>
      <c r="AE32" s="458" t="s">
        <v>60</v>
      </c>
      <c r="AF32" s="459" t="s">
        <v>54</v>
      </c>
      <c r="AG32" s="460" t="s">
        <v>96</v>
      </c>
      <c r="AH32" s="461" t="s">
        <v>54</v>
      </c>
      <c r="AI32" s="462" t="s">
        <v>96</v>
      </c>
      <c r="AJ32" s="475" t="s">
        <v>97</v>
      </c>
      <c r="AK32" s="476" t="s">
        <v>98</v>
      </c>
      <c r="AL32" s="477" t="s">
        <v>63</v>
      </c>
      <c r="AM32" s="478" t="s">
        <v>99</v>
      </c>
      <c r="AN32" s="512"/>
      <c r="AO32" s="451"/>
      <c r="AP32" s="431"/>
      <c r="AQ32" s="479" t="s">
        <v>100</v>
      </c>
      <c r="AR32" s="480" t="s">
        <v>66</v>
      </c>
      <c r="AS32" s="481" t="s">
        <v>67</v>
      </c>
      <c r="AT32" s="482" t="s">
        <v>68</v>
      </c>
      <c r="AU32" s="483" t="s">
        <v>69</v>
      </c>
      <c r="AV32" s="458" t="s">
        <v>70</v>
      </c>
      <c r="AW32" s="675" t="s">
        <v>71</v>
      </c>
      <c r="AX32" s="486" t="s">
        <v>71</v>
      </c>
      <c r="AY32" s="459" t="s">
        <v>72</v>
      </c>
      <c r="AZ32" s="676" t="s">
        <v>73</v>
      </c>
      <c r="BA32" s="1523">
        <f>SUM(BA7,BA9,BA11,BA13,BA15,BA17,BA19,BA21,BA23,BA25,BA27,BA29)</f>
        <v>3371</v>
      </c>
      <c r="BB32" s="1525"/>
      <c r="BC32" s="677" t="s">
        <v>75</v>
      </c>
      <c r="BD32" s="678" t="s">
        <v>55</v>
      </c>
      <c r="BE32" s="512"/>
    </row>
    <row r="33" spans="1:57" ht="18.75" thickBot="1" x14ac:dyDescent="0.3">
      <c r="A33" s="424"/>
      <c r="B33" s="679" t="s">
        <v>101</v>
      </c>
      <c r="C33" s="493" t="s">
        <v>54</v>
      </c>
      <c r="D33" s="494" t="s">
        <v>76</v>
      </c>
      <c r="E33" s="495" t="s">
        <v>77</v>
      </c>
      <c r="F33" s="496" t="s">
        <v>78</v>
      </c>
      <c r="G33" s="497" t="s">
        <v>79</v>
      </c>
      <c r="H33" s="484" t="s">
        <v>79</v>
      </c>
      <c r="I33" s="498" t="s">
        <v>80</v>
      </c>
      <c r="J33" s="499" t="s">
        <v>81</v>
      </c>
      <c r="K33" s="500" t="s">
        <v>82</v>
      </c>
      <c r="L33" s="501" t="s">
        <v>83</v>
      </c>
      <c r="M33" s="502" t="s">
        <v>84</v>
      </c>
      <c r="N33" s="503" t="s">
        <v>58</v>
      </c>
      <c r="O33" s="504" t="s">
        <v>54</v>
      </c>
      <c r="P33" s="505" t="s">
        <v>81</v>
      </c>
      <c r="Q33" s="680"/>
      <c r="R33" s="681"/>
      <c r="S33" s="681"/>
      <c r="T33" s="682"/>
      <c r="U33" s="683"/>
      <c r="V33" s="684"/>
      <c r="W33" s="423"/>
      <c r="X33" s="424"/>
      <c r="Y33" s="679" t="s">
        <v>101</v>
      </c>
      <c r="Z33" s="513" t="s">
        <v>58</v>
      </c>
      <c r="AA33" s="514" t="s">
        <v>54</v>
      </c>
      <c r="AB33" s="515" t="s">
        <v>85</v>
      </c>
      <c r="AC33" s="516" t="s">
        <v>70</v>
      </c>
      <c r="AD33" s="517" t="s">
        <v>86</v>
      </c>
      <c r="AE33" s="484"/>
      <c r="AF33" s="498" t="s">
        <v>60</v>
      </c>
      <c r="AG33" s="499" t="s">
        <v>87</v>
      </c>
      <c r="AH33" s="500" t="s">
        <v>70</v>
      </c>
      <c r="AI33" s="501" t="s">
        <v>79</v>
      </c>
      <c r="AJ33" s="518" t="s">
        <v>88</v>
      </c>
      <c r="AK33" s="519" t="s">
        <v>88</v>
      </c>
      <c r="AL33" s="520" t="s">
        <v>88</v>
      </c>
      <c r="AM33" s="521" t="s">
        <v>88</v>
      </c>
      <c r="AN33" s="423"/>
      <c r="AO33" s="424"/>
      <c r="AP33" s="679" t="s">
        <v>101</v>
      </c>
      <c r="AQ33" s="522" t="s">
        <v>88</v>
      </c>
      <c r="AR33" s="523" t="s">
        <v>88</v>
      </c>
      <c r="AS33" s="524" t="s">
        <v>89</v>
      </c>
      <c r="AT33" s="525" t="s">
        <v>82</v>
      </c>
      <c r="AU33" s="526" t="s">
        <v>90</v>
      </c>
      <c r="AV33" s="484"/>
      <c r="AW33" s="685" t="s">
        <v>91</v>
      </c>
      <c r="AX33" s="528" t="s">
        <v>92</v>
      </c>
      <c r="AY33" s="498"/>
      <c r="AZ33" s="686"/>
      <c r="BA33" s="1524"/>
      <c r="BB33" s="1526"/>
      <c r="BC33" s="687" t="s">
        <v>78</v>
      </c>
      <c r="BD33" s="688" t="s">
        <v>24</v>
      </c>
      <c r="BE33" s="423"/>
    </row>
    <row r="34" spans="1:57" ht="2.25" customHeight="1" thickBot="1" x14ac:dyDescent="0.25">
      <c r="A34" s="689"/>
      <c r="B34" s="690"/>
      <c r="C34" s="691"/>
      <c r="D34" s="692"/>
      <c r="E34" s="693"/>
      <c r="F34" s="694"/>
      <c r="G34" s="695"/>
      <c r="H34" s="696"/>
      <c r="I34" s="697"/>
      <c r="J34" s="698"/>
      <c r="K34" s="699"/>
      <c r="L34" s="700"/>
      <c r="M34" s="690"/>
      <c r="N34" s="701"/>
      <c r="O34" s="702"/>
      <c r="P34" s="703"/>
      <c r="Q34" s="704"/>
      <c r="R34" s="705"/>
      <c r="S34" s="705"/>
      <c r="T34" s="706"/>
      <c r="U34" s="423"/>
      <c r="V34" s="707"/>
      <c r="W34" s="423"/>
      <c r="X34" s="689"/>
      <c r="Y34" s="690"/>
      <c r="Z34" s="691"/>
      <c r="AA34" s="692"/>
      <c r="AB34" s="693"/>
      <c r="AC34" s="694"/>
      <c r="AD34" s="695"/>
      <c r="AE34" s="696"/>
      <c r="AF34" s="697"/>
      <c r="AG34" s="698"/>
      <c r="AH34" s="699"/>
      <c r="AI34" s="700"/>
      <c r="AJ34" s="690"/>
      <c r="AK34" s="701"/>
      <c r="AL34" s="702"/>
      <c r="AM34" s="703"/>
      <c r="AN34" s="423"/>
      <c r="AO34" s="689"/>
      <c r="AP34" s="690"/>
      <c r="AQ34" s="691"/>
      <c r="AR34" s="692"/>
      <c r="AS34" s="693"/>
      <c r="AT34" s="694"/>
      <c r="AU34" s="695"/>
      <c r="AV34" s="696"/>
      <c r="AW34" s="696"/>
      <c r="AX34" s="696"/>
      <c r="AY34" s="697"/>
      <c r="AZ34" s="698"/>
      <c r="BA34" s="699"/>
      <c r="BB34" s="700"/>
      <c r="BC34" s="701"/>
      <c r="BD34" s="702"/>
      <c r="BE34" s="423"/>
    </row>
    <row r="35" spans="1:57" ht="15" thickBot="1" x14ac:dyDescent="0.25">
      <c r="A35" s="708"/>
      <c r="B35" s="709"/>
      <c r="C35" s="709"/>
      <c r="D35" s="709"/>
      <c r="E35" s="710" t="s">
        <v>26</v>
      </c>
      <c r="F35" s="711" t="s">
        <v>27</v>
      </c>
      <c r="G35" s="710" t="s">
        <v>28</v>
      </c>
      <c r="H35" s="711" t="s">
        <v>29</v>
      </c>
      <c r="I35" s="710" t="s">
        <v>30</v>
      </c>
      <c r="J35" s="711" t="s">
        <v>31</v>
      </c>
      <c r="K35" s="710" t="s">
        <v>32</v>
      </c>
      <c r="L35" s="711" t="s">
        <v>33</v>
      </c>
      <c r="M35" s="710" t="s">
        <v>102</v>
      </c>
      <c r="N35" s="711" t="s">
        <v>35</v>
      </c>
      <c r="O35" s="710" t="s">
        <v>103</v>
      </c>
      <c r="P35" s="1527" t="s">
        <v>104</v>
      </c>
      <c r="Q35" s="1528"/>
      <c r="R35" s="1528"/>
      <c r="S35" s="1528"/>
      <c r="T35" s="1528"/>
      <c r="U35" s="1528"/>
      <c r="V35" s="1528"/>
      <c r="W35" s="1529"/>
      <c r="X35" s="708"/>
      <c r="Y35" s="709"/>
      <c r="Z35" s="709"/>
      <c r="AA35" s="709"/>
      <c r="AB35" s="710" t="s">
        <v>26</v>
      </c>
      <c r="AC35" s="711" t="s">
        <v>27</v>
      </c>
      <c r="AD35" s="710" t="s">
        <v>28</v>
      </c>
      <c r="AE35" s="711" t="s">
        <v>29</v>
      </c>
      <c r="AF35" s="710" t="s">
        <v>30</v>
      </c>
      <c r="AG35" s="711" t="s">
        <v>31</v>
      </c>
      <c r="AH35" s="710" t="s">
        <v>32</v>
      </c>
      <c r="AI35" s="711" t="s">
        <v>33</v>
      </c>
      <c r="AJ35" s="710" t="s">
        <v>102</v>
      </c>
      <c r="AK35" s="711" t="s">
        <v>35</v>
      </c>
      <c r="AL35" s="710" t="s">
        <v>103</v>
      </c>
      <c r="AM35" s="1527" t="s">
        <v>104</v>
      </c>
      <c r="AN35" s="1529"/>
      <c r="AO35" s="708"/>
      <c r="AP35" s="709"/>
      <c r="AQ35" s="709"/>
      <c r="AR35" s="709"/>
      <c r="AS35" s="710" t="s">
        <v>26</v>
      </c>
      <c r="AT35" s="711" t="s">
        <v>27</v>
      </c>
      <c r="AU35" s="710" t="s">
        <v>28</v>
      </c>
      <c r="AV35" s="711" t="s">
        <v>29</v>
      </c>
      <c r="AW35" s="710" t="s">
        <v>30</v>
      </c>
      <c r="AX35" s="711" t="s">
        <v>31</v>
      </c>
      <c r="AY35" s="710" t="s">
        <v>32</v>
      </c>
      <c r="AZ35" s="711" t="s">
        <v>33</v>
      </c>
      <c r="BA35" s="710" t="s">
        <v>102</v>
      </c>
      <c r="BB35" s="711" t="s">
        <v>35</v>
      </c>
      <c r="BC35" s="712" t="s">
        <v>103</v>
      </c>
      <c r="BD35" s="712" t="s">
        <v>104</v>
      </c>
      <c r="BE35" s="713"/>
    </row>
    <row r="36" spans="1:57" ht="15" customHeight="1" x14ac:dyDescent="0.25">
      <c r="A36" s="714"/>
      <c r="B36" s="715" t="s">
        <v>105</v>
      </c>
      <c r="C36" s="715"/>
      <c r="D36" s="715"/>
      <c r="E36" s="1517">
        <f>SUM(F7,J7,L7,N7,P7,Z7,AA7,AB7,AC7,AD7,AG7,AI7,AJ7,AK7,AL7,AM7,AQ7,AR7,AS7,AU7)</f>
        <v>3575</v>
      </c>
      <c r="F36" s="1517">
        <f>SUM(F9,J9,L9,N9,P9,Z9,AA9,AB9,AC9,AD9,AG9,AI9,AJ9,AK9,AL9,AM9,AQ9,AR9,AS9,AU9)</f>
        <v>3854</v>
      </c>
      <c r="G36" s="1517">
        <f>SUM(F11,J11,L11,N11,P11,Z11,AA11,AB11,AC11,AD11,AG11,AI11,AJ11,AK11,AL11,AM11,AQ11,AR11,AS11,AU11)</f>
        <v>4067</v>
      </c>
      <c r="H36" s="1517">
        <f>SUM(F13,J13,L13,N13,P13,Z13,AA13,AB13,AC13,AD13,AG13,AI13,AJ13,AK13,AL13,AM13,AQ13,AR13,AS13,AU13)</f>
        <v>4046</v>
      </c>
      <c r="I36" s="1517">
        <f>SUM(F15,J15,L15,N15,P15,Z15,AA15,AB15,AC15,AD15,AG15,AI15,AJ15,AK15,AL15,AM15,AQ15,AR15,AS15,AU15)</f>
        <v>4150</v>
      </c>
      <c r="J36" s="1517">
        <f>SUM(F17,J17,L17,N17,P17,Z17,AA17,AB17,AC17,AD17,AG17,AI17,AJ17,AK17,AL17,AM17,AQ17,AR17,AS17,AU17)</f>
        <v>4343</v>
      </c>
      <c r="K36" s="1517">
        <f>SUM(F19,J19,L19,N19,P19,Z19,AA19,AB19,AC19,AD19,AG19,AI19,AJ19,AK19,AL19,AM19,AQ19,AR19,AS19,AU19)</f>
        <v>4673</v>
      </c>
      <c r="L36" s="1517">
        <f>SUM(F21,J21,L21,N21,P21,Z21,AA21,AB21,AC21,AD21,AG21,AI21,AJ21,AK21,AL21,AM21,AQ21,AR21,AS21,AU21)</f>
        <v>5065</v>
      </c>
      <c r="M36" s="1517">
        <f>SUM(F23,J23,L23,N23,P23,Z23,AA23,AB23,AC23,AD23,AG23,AI23,AJ23,AK23,AL23,AM23,AQ23,AR23,AS23,AU23)</f>
        <v>5890</v>
      </c>
      <c r="N36" s="1517">
        <f>SUM(F25,J25,L25,N25,P25,Z25,AA25,AB25,AC25,AD25,AG25,AI25,AJ25,AK25,AL25,AM25,AQ25,AR25,AS25,AU25)</f>
        <v>6795</v>
      </c>
      <c r="O36" s="1531">
        <f>SUM(F27,J27,L27,N27,P27,Z27,AA27,AB27,AC27,AD27,AG27,AI27,AJ27,AK27,AL27,AM27,AQ27,AR27,AS27,AU27)</f>
        <v>7158</v>
      </c>
      <c r="P36" s="1531">
        <f>SUM(F29,J29,L29,N29,P29,Z29,AA29,AB29,AC29,AD29,AG29,AI29,AJ29,AK29,AL29,AM29,AQ29,AR29,AS29,AU29)</f>
        <v>7258</v>
      </c>
      <c r="Q36" s="1533"/>
      <c r="R36" s="1533"/>
      <c r="S36" s="1533"/>
      <c r="T36" s="1533"/>
      <c r="U36" s="1533"/>
      <c r="V36" s="1533"/>
      <c r="W36" s="1534"/>
      <c r="X36" s="714"/>
      <c r="Y36" s="715" t="s">
        <v>106</v>
      </c>
      <c r="Z36" s="715"/>
      <c r="AA36" s="715"/>
      <c r="AB36" s="1517">
        <f t="shared" ref="AB36:AM36" si="0">SUM(E36)</f>
        <v>3575</v>
      </c>
      <c r="AC36" s="1517">
        <f t="shared" si="0"/>
        <v>3854</v>
      </c>
      <c r="AD36" s="1517">
        <f t="shared" si="0"/>
        <v>4067</v>
      </c>
      <c r="AE36" s="1517">
        <f t="shared" si="0"/>
        <v>4046</v>
      </c>
      <c r="AF36" s="1517">
        <f t="shared" si="0"/>
        <v>4150</v>
      </c>
      <c r="AG36" s="1517">
        <f t="shared" si="0"/>
        <v>4343</v>
      </c>
      <c r="AH36" s="1517">
        <f t="shared" si="0"/>
        <v>4673</v>
      </c>
      <c r="AI36" s="1517">
        <f t="shared" si="0"/>
        <v>5065</v>
      </c>
      <c r="AJ36" s="1517">
        <f t="shared" si="0"/>
        <v>5890</v>
      </c>
      <c r="AK36" s="1517">
        <f t="shared" si="0"/>
        <v>6795</v>
      </c>
      <c r="AL36" s="1517">
        <f t="shared" si="0"/>
        <v>7158</v>
      </c>
      <c r="AM36" s="1531">
        <f t="shared" si="0"/>
        <v>7258</v>
      </c>
      <c r="AN36" s="1534"/>
      <c r="AO36" s="714"/>
      <c r="AP36" s="715" t="s">
        <v>107</v>
      </c>
      <c r="AQ36" s="715"/>
      <c r="AR36" s="715"/>
      <c r="AS36" s="1517">
        <f t="shared" ref="AS36:BD36" si="1">SUM(AB36)</f>
        <v>3575</v>
      </c>
      <c r="AT36" s="1517">
        <f t="shared" si="1"/>
        <v>3854</v>
      </c>
      <c r="AU36" s="1517">
        <f t="shared" si="1"/>
        <v>4067</v>
      </c>
      <c r="AV36" s="1517">
        <f t="shared" si="1"/>
        <v>4046</v>
      </c>
      <c r="AW36" s="1517">
        <f t="shared" si="1"/>
        <v>4150</v>
      </c>
      <c r="AX36" s="1517">
        <f t="shared" si="1"/>
        <v>4343</v>
      </c>
      <c r="AY36" s="1517">
        <f t="shared" si="1"/>
        <v>4673</v>
      </c>
      <c r="AZ36" s="1517">
        <f t="shared" si="1"/>
        <v>5065</v>
      </c>
      <c r="BA36" s="1517">
        <f t="shared" si="1"/>
        <v>5890</v>
      </c>
      <c r="BB36" s="1517">
        <f t="shared" si="1"/>
        <v>6795</v>
      </c>
      <c r="BC36" s="1517">
        <f t="shared" si="1"/>
        <v>7158</v>
      </c>
      <c r="BD36" s="1531">
        <f t="shared" si="1"/>
        <v>7258</v>
      </c>
      <c r="BE36" s="1534"/>
    </row>
    <row r="37" spans="1:57" ht="15.75" customHeight="1" thickBot="1" x14ac:dyDescent="0.3">
      <c r="A37" s="716"/>
      <c r="B37" s="717" t="s">
        <v>108</v>
      </c>
      <c r="C37" s="717"/>
      <c r="D37" s="717"/>
      <c r="E37" s="1518"/>
      <c r="F37" s="1518"/>
      <c r="G37" s="1518"/>
      <c r="H37" s="1518"/>
      <c r="I37" s="1518"/>
      <c r="J37" s="1518"/>
      <c r="K37" s="1518"/>
      <c r="L37" s="1530"/>
      <c r="M37" s="1518"/>
      <c r="N37" s="1518"/>
      <c r="O37" s="1532"/>
      <c r="P37" s="1532"/>
      <c r="Q37" s="1535"/>
      <c r="R37" s="1535"/>
      <c r="S37" s="1535"/>
      <c r="T37" s="1535"/>
      <c r="U37" s="1535"/>
      <c r="V37" s="1535"/>
      <c r="W37" s="1536"/>
      <c r="X37" s="716"/>
      <c r="Y37" s="717" t="s">
        <v>108</v>
      </c>
      <c r="Z37" s="717"/>
      <c r="AA37" s="717"/>
      <c r="AB37" s="1518"/>
      <c r="AC37" s="1518"/>
      <c r="AD37" s="1518"/>
      <c r="AE37" s="1518"/>
      <c r="AF37" s="1518"/>
      <c r="AG37" s="1518"/>
      <c r="AH37" s="1518"/>
      <c r="AI37" s="1518"/>
      <c r="AJ37" s="1518"/>
      <c r="AK37" s="1518"/>
      <c r="AL37" s="1518"/>
      <c r="AM37" s="1532"/>
      <c r="AN37" s="1536"/>
      <c r="AO37" s="716"/>
      <c r="AP37" s="717" t="s">
        <v>108</v>
      </c>
      <c r="AQ37" s="717"/>
      <c r="AR37" s="717"/>
      <c r="AS37" s="1518"/>
      <c r="AT37" s="1518"/>
      <c r="AU37" s="1518"/>
      <c r="AV37" s="1518"/>
      <c r="AW37" s="1537"/>
      <c r="AX37" s="1537"/>
      <c r="AY37" s="1518"/>
      <c r="AZ37" s="1518"/>
      <c r="BA37" s="1518"/>
      <c r="BB37" s="1518"/>
      <c r="BC37" s="1518"/>
      <c r="BD37" s="1532"/>
      <c r="BE37" s="1536"/>
    </row>
    <row r="38" spans="1:57" ht="18.75" thickBot="1" x14ac:dyDescent="0.3">
      <c r="A38" s="453"/>
      <c r="B38" s="718" t="s">
        <v>109</v>
      </c>
      <c r="C38" s="718"/>
      <c r="D38" s="718"/>
      <c r="E38" s="718"/>
      <c r="F38" s="719"/>
      <c r="G38" s="720" t="s">
        <v>110</v>
      </c>
      <c r="H38" s="721"/>
      <c r="I38" s="721"/>
      <c r="J38" s="721"/>
      <c r="K38" s="721"/>
      <c r="L38" s="722"/>
      <c r="M38" s="723" t="s">
        <v>111</v>
      </c>
      <c r="N38" s="724"/>
      <c r="O38" s="724"/>
      <c r="P38" s="725"/>
      <c r="Q38" s="455"/>
      <c r="R38" s="726"/>
      <c r="S38" s="455"/>
      <c r="T38" s="455"/>
      <c r="U38" s="727"/>
      <c r="V38" s="455"/>
      <c r="W38" s="728"/>
      <c r="X38" s="453"/>
      <c r="Y38" s="729" t="s">
        <v>109</v>
      </c>
      <c r="Z38" s="729"/>
      <c r="AA38" s="729"/>
      <c r="AB38" s="729"/>
      <c r="AC38" s="719"/>
      <c r="AD38" s="720" t="s">
        <v>110</v>
      </c>
      <c r="AE38" s="721"/>
      <c r="AF38" s="721"/>
      <c r="AG38" s="721"/>
      <c r="AH38" s="721"/>
      <c r="AI38" s="722"/>
      <c r="AJ38" s="723" t="s">
        <v>111</v>
      </c>
      <c r="AK38" s="724"/>
      <c r="AL38" s="724"/>
      <c r="AM38" s="725"/>
      <c r="AN38" s="728"/>
      <c r="AO38" s="453"/>
      <c r="AP38" s="729" t="s">
        <v>109</v>
      </c>
      <c r="AQ38" s="729"/>
      <c r="AR38" s="729"/>
      <c r="AS38" s="729"/>
      <c r="AT38" s="719"/>
      <c r="AU38" s="730" t="s">
        <v>110</v>
      </c>
      <c r="AV38" s="731"/>
      <c r="AW38" s="731"/>
      <c r="AX38" s="731"/>
      <c r="AY38" s="732"/>
      <c r="AZ38" s="723" t="s">
        <v>111</v>
      </c>
      <c r="BA38" s="724"/>
      <c r="BB38" s="724"/>
      <c r="BC38" s="724"/>
      <c r="BD38" s="724"/>
      <c r="BE38" s="728"/>
    </row>
    <row r="39" spans="1:57" ht="17.25" customHeight="1" thickBot="1" x14ac:dyDescent="0.25">
      <c r="A39" s="733"/>
      <c r="B39" s="734" t="s">
        <v>112</v>
      </c>
      <c r="C39" s="735"/>
      <c r="D39" s="735"/>
      <c r="E39" s="735"/>
      <c r="F39" s="735"/>
      <c r="G39" s="735"/>
      <c r="H39" s="735"/>
      <c r="I39" s="735"/>
      <c r="J39" s="735"/>
      <c r="K39" s="735"/>
      <c r="L39" s="736"/>
      <c r="M39" s="737" t="s">
        <v>113</v>
      </c>
      <c r="N39" s="738"/>
      <c r="O39" s="738"/>
      <c r="P39" s="739"/>
      <c r="Q39" s="740"/>
      <c r="R39" s="740"/>
      <c r="S39" s="740"/>
      <c r="T39" s="740"/>
      <c r="U39" s="740"/>
      <c r="V39" s="740"/>
      <c r="W39" s="741"/>
      <c r="X39" s="733"/>
      <c r="Y39" s="734" t="s">
        <v>112</v>
      </c>
      <c r="Z39" s="735"/>
      <c r="AA39" s="735"/>
      <c r="AB39" s="735"/>
      <c r="AC39" s="735"/>
      <c r="AD39" s="735"/>
      <c r="AE39" s="735"/>
      <c r="AF39" s="735"/>
      <c r="AG39" s="735"/>
      <c r="AH39" s="735"/>
      <c r="AI39" s="736"/>
      <c r="AJ39" s="737" t="s">
        <v>113</v>
      </c>
      <c r="AK39" s="738"/>
      <c r="AL39" s="738"/>
      <c r="AM39" s="739"/>
      <c r="AN39" s="741"/>
      <c r="AO39" s="733"/>
      <c r="AP39" s="734" t="s">
        <v>112</v>
      </c>
      <c r="AQ39" s="735"/>
      <c r="AR39" s="735"/>
      <c r="AS39" s="735"/>
      <c r="AT39" s="735"/>
      <c r="AU39" s="735"/>
      <c r="AV39" s="735"/>
      <c r="AW39" s="735"/>
      <c r="AX39" s="735"/>
      <c r="AY39" s="742"/>
      <c r="AZ39" s="737" t="s">
        <v>113</v>
      </c>
      <c r="BA39" s="738"/>
      <c r="BB39" s="738"/>
      <c r="BC39" s="738"/>
      <c r="BD39" s="738"/>
      <c r="BE39" s="741"/>
    </row>
  </sheetData>
  <mergeCells count="43">
    <mergeCell ref="BE36:BE37"/>
    <mergeCell ref="AY36:AY37"/>
    <mergeCell ref="AZ36:AZ37"/>
    <mergeCell ref="BA36:BA37"/>
    <mergeCell ref="BB36:BB37"/>
    <mergeCell ref="BC36:BC37"/>
    <mergeCell ref="BD36:BD37"/>
    <mergeCell ref="AD36:AD37"/>
    <mergeCell ref="AE36:AE37"/>
    <mergeCell ref="AF36:AF37"/>
    <mergeCell ref="AX36:AX37"/>
    <mergeCell ref="AH36:AH37"/>
    <mergeCell ref="AI36:AI37"/>
    <mergeCell ref="AJ36:AJ37"/>
    <mergeCell ref="AK36:AK37"/>
    <mergeCell ref="AL36:AL37"/>
    <mergeCell ref="AM36:AN37"/>
    <mergeCell ref="AS36:AS37"/>
    <mergeCell ref="AT36:AT37"/>
    <mergeCell ref="AU36:AU37"/>
    <mergeCell ref="AV36:AV37"/>
    <mergeCell ref="AW36:AW37"/>
    <mergeCell ref="E36:E37"/>
    <mergeCell ref="F36:F37"/>
    <mergeCell ref="G36:G37"/>
    <mergeCell ref="H36:H37"/>
    <mergeCell ref="I36:I37"/>
    <mergeCell ref="J36:J37"/>
    <mergeCell ref="BC3:BD3"/>
    <mergeCell ref="BC31:BD31"/>
    <mergeCell ref="BA32:BA33"/>
    <mergeCell ref="BB32:BB33"/>
    <mergeCell ref="P35:W35"/>
    <mergeCell ref="AM35:AN35"/>
    <mergeCell ref="AG36:AG37"/>
    <mergeCell ref="K36:K37"/>
    <mergeCell ref="L36:L37"/>
    <mergeCell ref="M36:M37"/>
    <mergeCell ref="N36:N37"/>
    <mergeCell ref="O36:O37"/>
    <mergeCell ref="P36:W37"/>
    <mergeCell ref="AB36:AB37"/>
    <mergeCell ref="AC36:AC37"/>
  </mergeCells>
  <pageMargins left="0.78740157499999996" right="0.78740157499999996" top="0.85" bottom="0.81" header="0.4921259845" footer="0.4921259845"/>
  <pageSetup paperSize="9" scale="80" orientation="landscape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4"/>
  </sheetPr>
  <dimension ref="A1:W38"/>
  <sheetViews>
    <sheetView topLeftCell="B1" zoomScale="85" zoomScaleNormal="85" workbookViewId="0">
      <selection activeCell="M24" sqref="M24"/>
    </sheetView>
  </sheetViews>
  <sheetFormatPr baseColWidth="10" defaultRowHeight="12.75" x14ac:dyDescent="0.2"/>
  <cols>
    <col min="1" max="1" width="1.28515625" customWidth="1"/>
    <col min="2" max="2" width="14.140625" customWidth="1"/>
    <col min="3" max="8" width="10.7109375" customWidth="1"/>
    <col min="9" max="9" width="10.85546875" customWidth="1"/>
    <col min="10" max="15" width="10.7109375" customWidth="1"/>
    <col min="16" max="16" width="7.85546875" customWidth="1"/>
    <col min="17" max="17" width="0.28515625" customWidth="1"/>
    <col min="18" max="18" width="0.140625" hidden="1" customWidth="1"/>
    <col min="19" max="19" width="8.5703125" hidden="1" customWidth="1"/>
    <col min="20" max="20" width="0.28515625" hidden="1" customWidth="1"/>
    <col min="21" max="21" width="8" hidden="1" customWidth="1"/>
    <col min="22" max="22" width="7.7109375" hidden="1" customWidth="1"/>
    <col min="23" max="23" width="1" customWidth="1"/>
  </cols>
  <sheetData>
    <row r="1" spans="1:23" ht="16.5" customHeight="1" thickBot="1" x14ac:dyDescent="0.3">
      <c r="A1" s="743"/>
      <c r="B1" s="744" t="s">
        <v>114</v>
      </c>
      <c r="C1" s="745"/>
      <c r="D1" s="745"/>
      <c r="E1" s="745"/>
      <c r="F1" s="745"/>
      <c r="G1" s="745"/>
      <c r="H1" s="745"/>
      <c r="I1" s="745"/>
      <c r="J1" s="745"/>
      <c r="K1" s="745"/>
      <c r="L1" s="745"/>
      <c r="M1" s="745"/>
      <c r="N1" s="745"/>
      <c r="O1" s="745"/>
      <c r="P1" s="745"/>
      <c r="Q1" s="745"/>
      <c r="R1" s="745"/>
      <c r="S1" s="746"/>
      <c r="T1" s="747"/>
      <c r="V1" s="748"/>
      <c r="W1" s="749"/>
    </row>
    <row r="2" spans="1:23" ht="15" customHeight="1" thickBot="1" x14ac:dyDescent="0.25">
      <c r="A2" s="750"/>
      <c r="B2" s="751" t="s">
        <v>115</v>
      </c>
      <c r="C2" s="752"/>
      <c r="D2" s="752"/>
      <c r="E2" s="752"/>
      <c r="F2" s="752"/>
      <c r="G2" s="752"/>
      <c r="H2" s="752"/>
      <c r="I2" s="752"/>
      <c r="J2" s="752"/>
      <c r="K2" s="752"/>
      <c r="L2" s="752"/>
      <c r="M2" s="752"/>
      <c r="N2" s="752"/>
      <c r="O2" s="752"/>
      <c r="P2" s="753"/>
      <c r="Q2" s="752"/>
      <c r="R2" s="13"/>
      <c r="S2" s="13"/>
      <c r="T2" s="754"/>
      <c r="V2" s="755"/>
      <c r="W2" s="749"/>
    </row>
    <row r="3" spans="1:23" ht="13.5" thickBot="1" x14ac:dyDescent="0.25">
      <c r="A3" s="750"/>
      <c r="B3" s="756" t="s">
        <v>116</v>
      </c>
      <c r="C3" s="134"/>
      <c r="D3" s="134"/>
      <c r="E3" s="134"/>
      <c r="F3" s="134"/>
      <c r="G3" s="134"/>
      <c r="H3" s="134"/>
      <c r="I3" s="757" t="s">
        <v>117</v>
      </c>
      <c r="J3" s="758" t="s">
        <v>118</v>
      </c>
      <c r="K3" s="759"/>
      <c r="L3" s="759"/>
      <c r="M3" s="759"/>
      <c r="N3" s="134"/>
      <c r="O3" s="134"/>
      <c r="P3" s="135"/>
      <c r="Q3" s="760"/>
      <c r="R3" s="761"/>
      <c r="S3" s="761"/>
      <c r="T3" s="762"/>
      <c r="V3" s="755"/>
      <c r="W3" s="749"/>
    </row>
    <row r="4" spans="1:23" ht="18.75" thickBot="1" x14ac:dyDescent="0.3">
      <c r="A4" s="377"/>
      <c r="B4" s="763"/>
      <c r="C4" s="764" t="s">
        <v>119</v>
      </c>
      <c r="D4" s="765" t="s">
        <v>119</v>
      </c>
      <c r="E4" s="766" t="s">
        <v>119</v>
      </c>
      <c r="F4" s="767" t="s">
        <v>119</v>
      </c>
      <c r="G4" s="768" t="s">
        <v>119</v>
      </c>
      <c r="H4" s="769" t="s">
        <v>119</v>
      </c>
      <c r="I4" s="770" t="s">
        <v>119</v>
      </c>
      <c r="J4" s="771" t="s">
        <v>120</v>
      </c>
      <c r="K4" s="772"/>
      <c r="L4" s="773"/>
      <c r="M4" s="774"/>
      <c r="N4" s="774"/>
      <c r="O4" s="773"/>
      <c r="P4" s="774"/>
      <c r="Q4" s="13"/>
      <c r="R4" s="775"/>
      <c r="S4" s="776"/>
      <c r="T4" s="777"/>
      <c r="U4" s="778"/>
      <c r="V4" s="779"/>
      <c r="W4" s="749"/>
    </row>
    <row r="5" spans="1:23" ht="21" thickBot="1" x14ac:dyDescent="0.35">
      <c r="A5" s="377"/>
      <c r="B5" s="780" t="s">
        <v>15</v>
      </c>
      <c r="C5" s="781">
        <v>0</v>
      </c>
      <c r="D5" s="782">
        <v>1</v>
      </c>
      <c r="E5" s="783">
        <v>2</v>
      </c>
      <c r="F5" s="784">
        <v>3</v>
      </c>
      <c r="G5" s="785">
        <v>4</v>
      </c>
      <c r="H5" s="786">
        <v>5</v>
      </c>
      <c r="I5" s="787">
        <v>6</v>
      </c>
      <c r="J5" s="788" t="s">
        <v>121</v>
      </c>
      <c r="K5" s="789"/>
      <c r="L5" s="790"/>
      <c r="M5" s="791"/>
      <c r="N5" s="791"/>
      <c r="O5" s="792"/>
      <c r="P5" s="793"/>
      <c r="Q5" s="794"/>
      <c r="R5" s="795"/>
      <c r="S5" s="796"/>
      <c r="T5" s="797"/>
      <c r="U5" s="798"/>
      <c r="V5" s="799"/>
      <c r="W5" s="800"/>
    </row>
    <row r="6" spans="1:23" ht="8.25" customHeight="1" thickBot="1" x14ac:dyDescent="0.25">
      <c r="A6" s="377"/>
      <c r="B6" s="801"/>
      <c r="C6" s="802"/>
      <c r="D6" s="803"/>
      <c r="E6" s="804"/>
      <c r="F6" s="805"/>
      <c r="G6" s="806"/>
      <c r="H6" s="807"/>
      <c r="I6" s="808"/>
      <c r="J6" s="809"/>
      <c r="K6" s="810"/>
      <c r="L6" s="811"/>
      <c r="M6" s="812"/>
      <c r="N6" s="812"/>
      <c r="O6" s="813"/>
      <c r="P6" s="814"/>
      <c r="Q6" s="815"/>
      <c r="R6" s="816"/>
      <c r="S6" s="817"/>
      <c r="T6" s="49"/>
      <c r="U6" s="818"/>
      <c r="V6" s="819"/>
      <c r="W6" s="820"/>
    </row>
    <row r="7" spans="1:23" ht="21.95" customHeight="1" thickBot="1" x14ac:dyDescent="0.3">
      <c r="A7" s="377"/>
      <c r="B7" s="821" t="s">
        <v>26</v>
      </c>
      <c r="C7" s="822">
        <f>SUM('[1](15.1) Keine S-arm'!AF10)</f>
        <v>3980</v>
      </c>
      <c r="D7" s="823">
        <f>SUM('[1](15.2) Euro 1 Stufen'!AR10)</f>
        <v>4305</v>
      </c>
      <c r="E7" s="824">
        <f>SUM('[1](15.3) Euro 2 Stufen'!BF10)</f>
        <v>15881</v>
      </c>
      <c r="F7" s="825">
        <f>SUM('[1](15.4) Euro 3 Stufen'!BH10)</f>
        <v>32269</v>
      </c>
      <c r="G7" s="826">
        <f>SUM('[1](15.5) Euro 4 Stufen'!AR10)</f>
        <v>48192</v>
      </c>
      <c r="H7" s="827">
        <f>SUM('[1](15.6) Euro 5 Stufen'!AH10)</f>
        <v>82307</v>
      </c>
      <c r="I7" s="828">
        <f>SUM('[1](15.7) Euro 6 Stufen '!BA9)</f>
        <v>34887</v>
      </c>
      <c r="J7" s="829"/>
      <c r="K7" s="830"/>
      <c r="L7" s="831"/>
      <c r="M7" s="832"/>
      <c r="N7" s="832"/>
      <c r="O7" s="833"/>
      <c r="P7" s="826"/>
      <c r="Q7" s="834"/>
      <c r="R7" s="835"/>
      <c r="S7" s="836"/>
      <c r="T7" s="837"/>
      <c r="U7" s="838"/>
      <c r="V7" s="839"/>
      <c r="W7" s="840"/>
    </row>
    <row r="8" spans="1:23" ht="15.95" customHeight="1" thickBot="1" x14ac:dyDescent="0.3">
      <c r="A8" s="377"/>
      <c r="B8" s="841"/>
      <c r="C8" s="842"/>
      <c r="D8" s="843"/>
      <c r="E8" s="844"/>
      <c r="F8" s="845"/>
      <c r="G8" s="846"/>
      <c r="H8" s="847"/>
      <c r="I8" s="848"/>
      <c r="J8" s="849"/>
      <c r="K8" s="850"/>
      <c r="L8" s="851"/>
      <c r="M8" s="852"/>
      <c r="N8" s="852"/>
      <c r="O8" s="853"/>
      <c r="P8" s="854"/>
      <c r="Q8" s="855"/>
      <c r="R8" s="856"/>
      <c r="S8" s="857"/>
      <c r="T8" s="858"/>
      <c r="U8" s="859"/>
      <c r="V8" s="860"/>
      <c r="W8" s="861"/>
    </row>
    <row r="9" spans="1:23" ht="21.95" customHeight="1" thickBot="1" x14ac:dyDescent="0.3">
      <c r="A9" s="377"/>
      <c r="B9" s="862" t="s">
        <v>27</v>
      </c>
      <c r="C9" s="822">
        <f>SUM('[1](15.1) Keine S-arm'!AF12)</f>
        <v>3983</v>
      </c>
      <c r="D9" s="823">
        <f>SUM('[1](15.2) Euro 1 Stufen'!AR12)</f>
        <v>4277</v>
      </c>
      <c r="E9" s="824">
        <f>SUM('[1](15.3) Euro 2 Stufen'!BF12)</f>
        <v>15684</v>
      </c>
      <c r="F9" s="825">
        <f>SUM('[1](15.4) Euro 3 Stufen'!BH12)</f>
        <v>32045</v>
      </c>
      <c r="G9" s="826">
        <f>SUM('[1](15.5) Euro 4 Stufen'!AR12)</f>
        <v>47981</v>
      </c>
      <c r="H9" s="827">
        <f>SUM('[1](15.6) Euro 5 Stufen'!AH12)</f>
        <v>82054</v>
      </c>
      <c r="I9" s="828">
        <f>SUM('[1](15.7) Euro 6 Stufen '!BA11)</f>
        <v>35748</v>
      </c>
      <c r="J9" s="829"/>
      <c r="K9" s="863"/>
      <c r="L9" s="831"/>
      <c r="M9" s="832"/>
      <c r="N9" s="832"/>
      <c r="O9" s="833"/>
      <c r="P9" s="826"/>
      <c r="Q9" s="834"/>
      <c r="R9" s="835"/>
      <c r="S9" s="836"/>
      <c r="T9" s="837"/>
      <c r="U9" s="838"/>
      <c r="V9" s="839"/>
      <c r="W9" s="840"/>
    </row>
    <row r="10" spans="1:23" ht="15.95" customHeight="1" thickBot="1" x14ac:dyDescent="0.3">
      <c r="A10" s="377"/>
      <c r="B10" s="864"/>
      <c r="C10" s="842"/>
      <c r="D10" s="843"/>
      <c r="E10" s="844"/>
      <c r="F10" s="845"/>
      <c r="G10" s="846"/>
      <c r="H10" s="847"/>
      <c r="I10" s="848"/>
      <c r="J10" s="849"/>
      <c r="K10" s="850"/>
      <c r="L10" s="851"/>
      <c r="M10" s="852"/>
      <c r="N10" s="852"/>
      <c r="O10" s="853"/>
      <c r="P10" s="854"/>
      <c r="Q10" s="855"/>
      <c r="R10" s="856"/>
      <c r="S10" s="857"/>
      <c r="T10" s="858"/>
      <c r="U10" s="859"/>
      <c r="V10" s="860"/>
      <c r="W10" s="861"/>
    </row>
    <row r="11" spans="1:23" ht="21.95" customHeight="1" thickBot="1" x14ac:dyDescent="0.3">
      <c r="A11" s="377"/>
      <c r="B11" s="862" t="s">
        <v>28</v>
      </c>
      <c r="C11" s="822">
        <f>SUM('[1](15.1) Keine S-arm'!AF14)</f>
        <v>4001</v>
      </c>
      <c r="D11" s="823">
        <f>SUM('[1](15.2) Euro 1 Stufen'!AR14)</f>
        <v>4252</v>
      </c>
      <c r="E11" s="824">
        <f>SUM('[1](15.3) Euro 2 Stufen'!BF14)</f>
        <v>15513</v>
      </c>
      <c r="F11" s="825">
        <f>SUM('[1](15.4) Euro 3 Stufen'!BH14)</f>
        <v>31853</v>
      </c>
      <c r="G11" s="826">
        <f>SUM('[1](15.5) Euro 4 Stufen'!AR14)</f>
        <v>47862</v>
      </c>
      <c r="H11" s="827">
        <f>SUM('[1](15.6) Euro 5 Stufen'!AH14)</f>
        <v>81747</v>
      </c>
      <c r="I11" s="828">
        <f>SUM('[1](15.7) Euro 6 Stufen '!BA13)</f>
        <v>37297</v>
      </c>
      <c r="J11" s="829"/>
      <c r="K11" s="863"/>
      <c r="L11" s="865"/>
      <c r="M11" s="832"/>
      <c r="N11" s="832"/>
      <c r="O11" s="833"/>
      <c r="P11" s="826"/>
      <c r="Q11" s="834"/>
      <c r="R11" s="835"/>
      <c r="S11" s="836"/>
      <c r="T11" s="837"/>
      <c r="U11" s="838"/>
      <c r="V11" s="839"/>
      <c r="W11" s="840"/>
    </row>
    <row r="12" spans="1:23" ht="15.95" customHeight="1" thickBot="1" x14ac:dyDescent="0.3">
      <c r="A12" s="377"/>
      <c r="B12" s="864"/>
      <c r="C12" s="842"/>
      <c r="D12" s="843"/>
      <c r="E12" s="844"/>
      <c r="F12" s="845"/>
      <c r="G12" s="846"/>
      <c r="H12" s="847"/>
      <c r="I12" s="848"/>
      <c r="J12" s="849"/>
      <c r="K12" s="850"/>
      <c r="L12" s="851"/>
      <c r="M12" s="852"/>
      <c r="N12" s="852"/>
      <c r="O12" s="853"/>
      <c r="P12" s="854"/>
      <c r="Q12" s="855"/>
      <c r="R12" s="856"/>
      <c r="S12" s="857"/>
      <c r="T12" s="858"/>
      <c r="U12" s="859"/>
      <c r="V12" s="860"/>
      <c r="W12" s="861"/>
    </row>
    <row r="13" spans="1:23" ht="21.95" customHeight="1" thickBot="1" x14ac:dyDescent="0.3">
      <c r="A13" s="377"/>
      <c r="B13" s="862" t="s">
        <v>29</v>
      </c>
      <c r="C13" s="822">
        <f>SUM('[1](15.1) Keine S-arm'!AF16)</f>
        <v>4024</v>
      </c>
      <c r="D13" s="823">
        <f>SUM('[1](15.2) Euro 1 Stufen'!AR16)</f>
        <v>4236</v>
      </c>
      <c r="E13" s="824">
        <f>SUM('[1](15.3) Euro 2 Stufen'!BF16)</f>
        <v>15527</v>
      </c>
      <c r="F13" s="825">
        <f>SUM('[1](15.4) Euro 3 Stufen'!BH16)</f>
        <v>31826</v>
      </c>
      <c r="G13" s="826">
        <f>SUM('[1](15.5) Euro 4 Stufen'!AR16)</f>
        <v>47580</v>
      </c>
      <c r="H13" s="827">
        <f>SUM('[1](15.6) Euro 5 Stufen'!AH16)</f>
        <v>81429</v>
      </c>
      <c r="I13" s="828">
        <f>SUM('[1](15.7) Euro 6 Stufen '!BA15)</f>
        <v>38318</v>
      </c>
      <c r="J13" s="829"/>
      <c r="K13" s="863"/>
      <c r="L13" s="831"/>
      <c r="M13" s="832"/>
      <c r="N13" s="832"/>
      <c r="O13" s="833"/>
      <c r="P13" s="826"/>
      <c r="Q13" s="834"/>
      <c r="R13" s="835"/>
      <c r="S13" s="836"/>
      <c r="T13" s="837"/>
      <c r="U13" s="838"/>
      <c r="V13" s="839"/>
      <c r="W13" s="840"/>
    </row>
    <row r="14" spans="1:23" ht="15.95" customHeight="1" thickBot="1" x14ac:dyDescent="0.3">
      <c r="A14" s="377"/>
      <c r="B14" s="864"/>
      <c r="C14" s="842"/>
      <c r="D14" s="843"/>
      <c r="E14" s="844"/>
      <c r="F14" s="845"/>
      <c r="G14" s="846"/>
      <c r="H14" s="847"/>
      <c r="I14" s="848"/>
      <c r="J14" s="849"/>
      <c r="K14" s="850"/>
      <c r="L14" s="851"/>
      <c r="M14" s="852"/>
      <c r="N14" s="852"/>
      <c r="O14" s="853"/>
      <c r="P14" s="854"/>
      <c r="Q14" s="855"/>
      <c r="R14" s="856"/>
      <c r="S14" s="857"/>
      <c r="T14" s="858"/>
      <c r="U14" s="859"/>
      <c r="V14" s="860"/>
      <c r="W14" s="861"/>
    </row>
    <row r="15" spans="1:23" ht="21.95" customHeight="1" thickBot="1" x14ac:dyDescent="0.3">
      <c r="A15" s="377"/>
      <c r="B15" s="862" t="s">
        <v>30</v>
      </c>
      <c r="C15" s="822">
        <f>SUM('[1](15.1) Keine S-arm'!AF18)</f>
        <v>4020</v>
      </c>
      <c r="D15" s="823">
        <f>SUM('[1](15.2) Euro 1 Stufen'!AR18)</f>
        <v>4039</v>
      </c>
      <c r="E15" s="824">
        <f>SUM('[1](15.3) Euro 2 Stufen'!BF18)</f>
        <v>15609</v>
      </c>
      <c r="F15" s="825">
        <f>SUM('[1](15.4) Euro 3 Stufen'!BH18)</f>
        <v>32073</v>
      </c>
      <c r="G15" s="826">
        <f>SUM('[1](15.5) Euro 4 Stufen'!AR18)</f>
        <v>47518</v>
      </c>
      <c r="H15" s="827">
        <f>SUM('[1](15.6) Euro 5 Stufen'!AH18)</f>
        <v>81009</v>
      </c>
      <c r="I15" s="828">
        <f>SUM('[1](15.7) Euro 6 Stufen '!BA17)</f>
        <v>39421</v>
      </c>
      <c r="J15" s="829"/>
      <c r="K15" s="863"/>
      <c r="L15" s="831"/>
      <c r="M15" s="832"/>
      <c r="N15" s="832"/>
      <c r="O15" s="833"/>
      <c r="P15" s="826"/>
      <c r="Q15" s="834"/>
      <c r="R15" s="835"/>
      <c r="S15" s="836"/>
      <c r="T15" s="837"/>
      <c r="U15" s="838"/>
      <c r="V15" s="839"/>
      <c r="W15" s="840"/>
    </row>
    <row r="16" spans="1:23" ht="15.95" customHeight="1" thickBot="1" x14ac:dyDescent="0.3">
      <c r="A16" s="377"/>
      <c r="B16" s="864"/>
      <c r="C16" s="842"/>
      <c r="D16" s="843"/>
      <c r="E16" s="844"/>
      <c r="F16" s="845"/>
      <c r="G16" s="846"/>
      <c r="H16" s="847"/>
      <c r="I16" s="848"/>
      <c r="J16" s="849"/>
      <c r="K16" s="850"/>
      <c r="L16" s="851"/>
      <c r="M16" s="852"/>
      <c r="N16" s="852"/>
      <c r="O16" s="853"/>
      <c r="P16" s="854"/>
      <c r="Q16" s="855"/>
      <c r="R16" s="856"/>
      <c r="S16" s="857"/>
      <c r="T16" s="858"/>
      <c r="U16" s="859"/>
      <c r="V16" s="860"/>
      <c r="W16" s="861"/>
    </row>
    <row r="17" spans="1:23" ht="21.95" customHeight="1" thickBot="1" x14ac:dyDescent="0.3">
      <c r="A17" s="377"/>
      <c r="B17" s="862" t="s">
        <v>31</v>
      </c>
      <c r="C17" s="822">
        <f>SUM('[1](15.1) Keine S-arm'!AF20)</f>
        <v>3997</v>
      </c>
      <c r="D17" s="823">
        <f>SUM('[1](15.2) Euro 1 Stufen'!AR20)</f>
        <v>4008</v>
      </c>
      <c r="E17" s="824">
        <f>SUM('[1](15.3) Euro 2 Stufen'!BF20)</f>
        <v>15425</v>
      </c>
      <c r="F17" s="825">
        <f>SUM('[1](15.4) Euro 3 Stufen'!BH20)</f>
        <v>31817</v>
      </c>
      <c r="G17" s="826">
        <f>SUM('[1](15.5) Euro 4 Stufen'!AR20)</f>
        <v>47422</v>
      </c>
      <c r="H17" s="827">
        <f>SUM('[1](15.6) Euro 5 Stufen'!AH20)</f>
        <v>80487</v>
      </c>
      <c r="I17" s="828">
        <f>SUM('[1](15.7) Euro 6 Stufen '!BA19)</f>
        <v>41117</v>
      </c>
      <c r="J17" s="829"/>
      <c r="K17" s="863"/>
      <c r="L17" s="831"/>
      <c r="M17" s="832"/>
      <c r="N17" s="832"/>
      <c r="O17" s="833"/>
      <c r="P17" s="826"/>
      <c r="Q17" s="834"/>
      <c r="R17" s="835"/>
      <c r="S17" s="836"/>
      <c r="T17" s="837"/>
      <c r="U17" s="838"/>
      <c r="V17" s="839"/>
      <c r="W17" s="840"/>
    </row>
    <row r="18" spans="1:23" ht="15.95" customHeight="1" thickBot="1" x14ac:dyDescent="0.3">
      <c r="A18" s="377"/>
      <c r="B18" s="864"/>
      <c r="C18" s="842"/>
      <c r="D18" s="843"/>
      <c r="E18" s="844"/>
      <c r="F18" s="845"/>
      <c r="G18" s="846"/>
      <c r="H18" s="847"/>
      <c r="I18" s="848"/>
      <c r="J18" s="849"/>
      <c r="K18" s="850"/>
      <c r="L18" s="851"/>
      <c r="M18" s="852"/>
      <c r="N18" s="852"/>
      <c r="O18" s="853"/>
      <c r="P18" s="854"/>
      <c r="Q18" s="855"/>
      <c r="R18" s="856"/>
      <c r="S18" s="857"/>
      <c r="T18" s="858"/>
      <c r="U18" s="859"/>
      <c r="V18" s="860"/>
      <c r="W18" s="861"/>
    </row>
    <row r="19" spans="1:23" ht="21.95" customHeight="1" thickBot="1" x14ac:dyDescent="0.3">
      <c r="A19" s="377"/>
      <c r="B19" s="862" t="s">
        <v>32</v>
      </c>
      <c r="C19" s="866">
        <f>SUM('[1](15.1) Keine S-arm'!AF22)</f>
        <v>4009</v>
      </c>
      <c r="D19" s="867">
        <f>SUM('[1](15.2) Euro 1 Stufen'!AR22)</f>
        <v>3964</v>
      </c>
      <c r="E19" s="863">
        <f>SUM('[1](15.3) Euro 2 Stufen'!BF22)</f>
        <v>15237</v>
      </c>
      <c r="F19" s="868">
        <f>SUM('[1](15.4) Euro 3 Stufen'!BH22)</f>
        <v>31596</v>
      </c>
      <c r="G19" s="869">
        <f>SUM('[1](15.5) Euro 4 Stufen'!AR22)</f>
        <v>47296</v>
      </c>
      <c r="H19" s="870">
        <f>SUM('[1](15.6) Euro 5 Stufen'!AH22)</f>
        <v>80022</v>
      </c>
      <c r="I19" s="871">
        <f>SUM('[1](15.7) Euro 6 Stufen '!BA21)</f>
        <v>42116</v>
      </c>
      <c r="J19" s="872"/>
      <c r="K19" s="863"/>
      <c r="L19" s="865"/>
      <c r="M19" s="873"/>
      <c r="N19" s="873"/>
      <c r="O19" s="874"/>
      <c r="P19" s="869"/>
      <c r="Q19" s="875"/>
      <c r="R19" s="835"/>
      <c r="S19" s="836"/>
      <c r="T19" s="837"/>
      <c r="U19" s="838"/>
      <c r="V19" s="839"/>
      <c r="W19" s="840"/>
    </row>
    <row r="20" spans="1:23" ht="15.95" customHeight="1" thickBot="1" x14ac:dyDescent="0.3">
      <c r="A20" s="377"/>
      <c r="B20" s="876"/>
      <c r="C20" s="842"/>
      <c r="D20" s="843"/>
      <c r="E20" s="844"/>
      <c r="F20" s="845"/>
      <c r="G20" s="846"/>
      <c r="H20" s="847"/>
      <c r="I20" s="848"/>
      <c r="J20" s="849"/>
      <c r="K20" s="850"/>
      <c r="L20" s="851"/>
      <c r="M20" s="852"/>
      <c r="N20" s="852"/>
      <c r="O20" s="853"/>
      <c r="P20" s="854"/>
      <c r="Q20" s="855"/>
      <c r="R20" s="856"/>
      <c r="S20" s="857"/>
      <c r="T20" s="858"/>
      <c r="U20" s="859"/>
      <c r="V20" s="860"/>
      <c r="W20" s="861"/>
    </row>
    <row r="21" spans="1:23" ht="21.95" customHeight="1" thickBot="1" x14ac:dyDescent="0.3">
      <c r="A21" s="377"/>
      <c r="B21" s="862" t="s">
        <v>33</v>
      </c>
      <c r="C21" s="866">
        <f>SUM('[1](15.1) Keine S-arm'!AF24)</f>
        <v>4001</v>
      </c>
      <c r="D21" s="867">
        <f>SUM('[1](15.2) Euro 1 Stufen'!AR24)</f>
        <v>3930</v>
      </c>
      <c r="E21" s="863">
        <f>SUM('[1](15.3) Euro 2 Stufen'!BF24)</f>
        <v>15070</v>
      </c>
      <c r="F21" s="868">
        <f>SUM('[1](15.4) Euro 3 Stufen'!BH24)</f>
        <v>31417</v>
      </c>
      <c r="G21" s="869">
        <f>SUM('[1](15.5) Euro 4 Stufen'!AR24)</f>
        <v>47152</v>
      </c>
      <c r="H21" s="870">
        <f>SUM('[1](15.6) Euro 5 Stufen'!AH24)</f>
        <v>79525</v>
      </c>
      <c r="I21" s="871">
        <f>SUM('[1](15.7) Euro 6 Stufen '!BA23)</f>
        <v>43402</v>
      </c>
      <c r="J21" s="872"/>
      <c r="K21" s="863"/>
      <c r="L21" s="865"/>
      <c r="M21" s="873"/>
      <c r="N21" s="873"/>
      <c r="O21" s="874"/>
      <c r="P21" s="869"/>
      <c r="Q21" s="875"/>
      <c r="R21" s="835"/>
      <c r="S21" s="836"/>
      <c r="T21" s="837"/>
      <c r="U21" s="838"/>
      <c r="V21" s="839"/>
      <c r="W21" s="840"/>
    </row>
    <row r="22" spans="1:23" ht="15.95" customHeight="1" thickBot="1" x14ac:dyDescent="0.3">
      <c r="A22" s="377"/>
      <c r="B22" s="864"/>
      <c r="C22" s="842"/>
      <c r="D22" s="843"/>
      <c r="E22" s="844"/>
      <c r="F22" s="845"/>
      <c r="G22" s="846"/>
      <c r="H22" s="847"/>
      <c r="I22" s="848"/>
      <c r="J22" s="849"/>
      <c r="K22" s="850"/>
      <c r="L22" s="851"/>
      <c r="M22" s="852"/>
      <c r="N22" s="852"/>
      <c r="O22" s="853"/>
      <c r="P22" s="854"/>
      <c r="Q22" s="855"/>
      <c r="R22" s="856"/>
      <c r="S22" s="857"/>
      <c r="T22" s="858"/>
      <c r="U22" s="859"/>
      <c r="V22" s="860"/>
      <c r="W22" s="861"/>
    </row>
    <row r="23" spans="1:23" ht="21.95" customHeight="1" thickBot="1" x14ac:dyDescent="0.3">
      <c r="A23" s="377"/>
      <c r="B23" s="862" t="s">
        <v>34</v>
      </c>
      <c r="C23" s="822">
        <f>SUM('[1](15.1) Keine S-arm'!AF26)</f>
        <v>3991</v>
      </c>
      <c r="D23" s="823">
        <f>SUM('[1](15.2) Euro 1 Stufen'!AR26)</f>
        <v>3885</v>
      </c>
      <c r="E23" s="824">
        <f>SUM('[1](15.3) Euro 2 Stufen'!BF26)</f>
        <v>14914</v>
      </c>
      <c r="F23" s="825">
        <f>SUM('[1](15.4) Euro 3 Stufen'!BH26)</f>
        <v>31203</v>
      </c>
      <c r="G23" s="826">
        <f>SUM('[1](15.5) Euro 4 Stufen'!AR26)</f>
        <v>46952</v>
      </c>
      <c r="H23" s="827">
        <f>SUM('[1](15.6) Euro 5 Stufen'!AH26)</f>
        <v>79097</v>
      </c>
      <c r="I23" s="828">
        <f>SUM('[1](15.7) Euro 6 Stufen '!BA25)</f>
        <v>44696</v>
      </c>
      <c r="J23" s="829"/>
      <c r="K23" s="863"/>
      <c r="L23" s="831"/>
      <c r="M23" s="832"/>
      <c r="N23" s="832"/>
      <c r="O23" s="833"/>
      <c r="P23" s="826"/>
      <c r="Q23" s="834"/>
      <c r="R23" s="835"/>
      <c r="S23" s="836"/>
      <c r="T23" s="837"/>
      <c r="U23" s="838"/>
      <c r="V23" s="839"/>
      <c r="W23" s="840"/>
    </row>
    <row r="24" spans="1:23" ht="15.95" customHeight="1" thickBot="1" x14ac:dyDescent="0.3">
      <c r="A24" s="377"/>
      <c r="B24" s="864"/>
      <c r="C24" s="842"/>
      <c r="D24" s="843"/>
      <c r="E24" s="844"/>
      <c r="F24" s="845"/>
      <c r="G24" s="846"/>
      <c r="H24" s="847"/>
      <c r="I24" s="848"/>
      <c r="J24" s="849"/>
      <c r="K24" s="850"/>
      <c r="L24" s="851"/>
      <c r="M24" s="852"/>
      <c r="N24" s="852"/>
      <c r="O24" s="853"/>
      <c r="P24" s="854"/>
      <c r="Q24" s="855"/>
      <c r="R24" s="856"/>
      <c r="S24" s="857"/>
      <c r="T24" s="858"/>
      <c r="U24" s="859"/>
      <c r="V24" s="860"/>
      <c r="W24" s="861"/>
    </row>
    <row r="25" spans="1:23" ht="21.95" customHeight="1" thickBot="1" x14ac:dyDescent="0.3">
      <c r="A25" s="377"/>
      <c r="B25" s="862" t="s">
        <v>35</v>
      </c>
      <c r="C25" s="822">
        <f>SUM('[1](15.1) Keine S-arm'!AF28)</f>
        <v>3993</v>
      </c>
      <c r="D25" s="823">
        <f>SUM('[1](15.2) Euro 1 Stufen'!AR28)</f>
        <v>3825</v>
      </c>
      <c r="E25" s="824">
        <f>SUM('[1](15.3) Euro 2 Stufen'!BF28)</f>
        <v>14750</v>
      </c>
      <c r="F25" s="825">
        <f>SUM('[1](15.4) Euro 3 Stufen'!BH28)</f>
        <v>31013</v>
      </c>
      <c r="G25" s="826">
        <f>SUM('[1](15.5) Euro 4 Stufen'!AR28)</f>
        <v>46683</v>
      </c>
      <c r="H25" s="827">
        <f>SUM('[1](15.6) Euro 5 Stufen'!AH28)</f>
        <v>78714</v>
      </c>
      <c r="I25" s="828">
        <f>SUM('[1](15.7) Euro 6 Stufen '!BA27)</f>
        <v>46209</v>
      </c>
      <c r="J25" s="877">
        <f>SUM('[1](15.7.1) Euro 6 WLTP Pr.Verf.'!AO28)</f>
        <v>0</v>
      </c>
      <c r="K25" s="863"/>
      <c r="L25" s="831"/>
      <c r="M25" s="832"/>
      <c r="N25" s="832"/>
      <c r="O25" s="833"/>
      <c r="P25" s="826"/>
      <c r="Q25" s="834"/>
      <c r="R25" s="835"/>
      <c r="S25" s="836"/>
      <c r="T25" s="837"/>
      <c r="U25" s="838"/>
      <c r="V25" s="839"/>
      <c r="W25" s="840"/>
    </row>
    <row r="26" spans="1:23" ht="15.95" customHeight="1" thickBot="1" x14ac:dyDescent="0.3">
      <c r="A26" s="377"/>
      <c r="B26" s="864"/>
      <c r="C26" s="842"/>
      <c r="D26" s="843"/>
      <c r="E26" s="844"/>
      <c r="F26" s="845"/>
      <c r="G26" s="846"/>
      <c r="H26" s="847"/>
      <c r="I26" s="848"/>
      <c r="J26" s="849"/>
      <c r="K26" s="850"/>
      <c r="L26" s="851"/>
      <c r="M26" s="852"/>
      <c r="N26" s="852"/>
      <c r="O26" s="853"/>
      <c r="P26" s="854"/>
      <c r="Q26" s="855"/>
      <c r="R26" s="856"/>
      <c r="S26" s="857"/>
      <c r="T26" s="858"/>
      <c r="U26" s="859"/>
      <c r="V26" s="860"/>
      <c r="W26" s="861"/>
    </row>
    <row r="27" spans="1:23" ht="21.95" customHeight="1" thickBot="1" x14ac:dyDescent="0.3">
      <c r="A27" s="377"/>
      <c r="B27" s="862" t="s">
        <v>36</v>
      </c>
      <c r="C27" s="822">
        <f>SUM('[1](15.1) Keine S-arm'!AF30)</f>
        <v>3989</v>
      </c>
      <c r="D27" s="823">
        <f>SUM('[1](15.2) Euro 1 Stufen'!AR30)</f>
        <v>3773</v>
      </c>
      <c r="E27" s="824">
        <f>SUM('[1](15.3) Euro 2 Stufen'!BF30)</f>
        <v>14608</v>
      </c>
      <c r="F27" s="825">
        <f>SUM('[1](15.4) Euro 3 Stufen'!BH30)</f>
        <v>30848</v>
      </c>
      <c r="G27" s="826">
        <f>SUM('[1](15.5) Euro 4 Stufen'!AR30)</f>
        <v>46581</v>
      </c>
      <c r="H27" s="827">
        <f>SUM('[1](15.6) Euro 5 Stufen'!AH30)</f>
        <v>78442</v>
      </c>
      <c r="I27" s="828">
        <f>SUM('[1](15.7) Euro 6 Stufen '!BA29)</f>
        <v>48210</v>
      </c>
      <c r="J27" s="877">
        <f>SUM('[1](15.7.1) Euro 6 WLTP Pr.Verf.'!AO30)</f>
        <v>0</v>
      </c>
      <c r="K27" s="863"/>
      <c r="L27" s="831"/>
      <c r="M27" s="832"/>
      <c r="N27" s="832"/>
      <c r="O27" s="833"/>
      <c r="P27" s="826"/>
      <c r="Q27" s="834"/>
      <c r="R27" s="835"/>
      <c r="S27" s="836"/>
      <c r="T27" s="837"/>
      <c r="U27" s="838"/>
      <c r="V27" s="839"/>
      <c r="W27" s="840"/>
    </row>
    <row r="28" spans="1:23" ht="15.95" customHeight="1" thickBot="1" x14ac:dyDescent="0.3">
      <c r="A28" s="377"/>
      <c r="B28" s="864"/>
      <c r="C28" s="842"/>
      <c r="D28" s="843"/>
      <c r="E28" s="844"/>
      <c r="F28" s="845"/>
      <c r="G28" s="846"/>
      <c r="H28" s="847"/>
      <c r="I28" s="848"/>
      <c r="J28" s="849"/>
      <c r="K28" s="850"/>
      <c r="L28" s="851"/>
      <c r="M28" s="852"/>
      <c r="N28" s="852"/>
      <c r="O28" s="853"/>
      <c r="P28" s="854"/>
      <c r="Q28" s="855"/>
      <c r="R28" s="856"/>
      <c r="S28" s="857"/>
      <c r="T28" s="858"/>
      <c r="U28" s="859"/>
      <c r="V28" s="860"/>
      <c r="W28" s="861"/>
    </row>
    <row r="29" spans="1:23" ht="21.95" customHeight="1" thickBot="1" x14ac:dyDescent="0.3">
      <c r="A29" s="377"/>
      <c r="B29" s="862" t="s">
        <v>37</v>
      </c>
      <c r="C29" s="822">
        <f>SUM('[1](15.1) Keine S-arm'!AF32)</f>
        <v>3953</v>
      </c>
      <c r="D29" s="823">
        <f>SUM('[1](15.2) Euro 1 Stufen'!AR32)</f>
        <v>3727</v>
      </c>
      <c r="E29" s="824">
        <f>SUM('[1](15.3) Euro 2 Stufen'!BF32)</f>
        <v>14351</v>
      </c>
      <c r="F29" s="825">
        <f>SUM('[1](15.4) Euro 3 Stufen'!BH32)</f>
        <v>30606</v>
      </c>
      <c r="G29" s="826">
        <f>SUM('[1](15.5) Euro 4 Stufen'!AR32)</f>
        <v>46297</v>
      </c>
      <c r="H29" s="827">
        <f>SUM('[1](15.6) Euro 5 Stufen'!AH32)</f>
        <v>77849</v>
      </c>
      <c r="I29" s="828">
        <f>SUM('[1](15.7) Euro 6 Stufen '!BA31)</f>
        <v>49343</v>
      </c>
      <c r="J29" s="877">
        <f>SUM('[1](15.7.1) Euro 6 WLTP Pr.Verf.'!AO32)</f>
        <v>0</v>
      </c>
      <c r="K29" s="863"/>
      <c r="L29" s="831"/>
      <c r="M29" s="832"/>
      <c r="N29" s="832"/>
      <c r="O29" s="833"/>
      <c r="P29" s="826"/>
      <c r="Q29" s="834"/>
      <c r="R29" s="835"/>
      <c r="S29" s="836"/>
      <c r="T29" s="837"/>
      <c r="U29" s="838"/>
      <c r="V29" s="839"/>
      <c r="W29" s="840"/>
    </row>
    <row r="30" spans="1:23" ht="15.95" customHeight="1" thickBot="1" x14ac:dyDescent="0.3">
      <c r="A30" s="377"/>
      <c r="B30" s="878"/>
      <c r="C30" s="879"/>
      <c r="D30" s="880"/>
      <c r="E30" s="881"/>
      <c r="F30" s="882"/>
      <c r="G30" s="883"/>
      <c r="H30" s="847"/>
      <c r="I30" s="884"/>
      <c r="J30" s="885"/>
      <c r="K30" s="886"/>
      <c r="L30" s="887"/>
      <c r="M30" s="888"/>
      <c r="N30" s="888"/>
      <c r="O30" s="889"/>
      <c r="P30" s="890"/>
      <c r="Q30" s="891"/>
      <c r="R30" s="892"/>
      <c r="S30" s="893"/>
      <c r="T30" s="894"/>
      <c r="U30" s="859"/>
      <c r="V30" s="895"/>
      <c r="W30" s="861"/>
    </row>
    <row r="31" spans="1:23" ht="6" customHeight="1" thickBot="1" x14ac:dyDescent="0.25">
      <c r="A31" s="377"/>
      <c r="B31" s="896"/>
      <c r="C31" s="106"/>
      <c r="D31" s="106"/>
      <c r="E31" s="106"/>
      <c r="F31" s="106"/>
      <c r="G31" s="106"/>
      <c r="H31" s="106"/>
      <c r="I31" s="108"/>
      <c r="J31" s="108"/>
      <c r="K31" s="897"/>
      <c r="L31" s="107"/>
      <c r="M31" s="106"/>
      <c r="N31" s="106"/>
      <c r="O31" s="106"/>
      <c r="P31" s="106"/>
      <c r="Q31" s="106"/>
      <c r="R31" s="106"/>
      <c r="S31" s="106"/>
      <c r="T31" s="108"/>
      <c r="U31" s="898"/>
      <c r="V31" s="749"/>
      <c r="W31" s="899"/>
    </row>
    <row r="32" spans="1:23" ht="3" hidden="1" customHeight="1" thickBot="1" x14ac:dyDescent="0.25">
      <c r="A32" s="377"/>
      <c r="B32" s="49"/>
      <c r="C32" s="50"/>
      <c r="D32" s="50"/>
      <c r="E32" s="50"/>
      <c r="F32" s="50"/>
      <c r="G32" s="49"/>
      <c r="H32" s="900"/>
      <c r="I32" s="901"/>
      <c r="J32" s="49"/>
      <c r="K32" s="50"/>
      <c r="L32" s="902"/>
      <c r="M32" s="50"/>
      <c r="N32" s="50"/>
      <c r="O32" s="50"/>
      <c r="P32" s="50"/>
      <c r="Q32" s="50"/>
      <c r="R32" s="50"/>
      <c r="S32" s="50"/>
      <c r="T32" s="49"/>
      <c r="U32" s="798">
        <f>SUM($U7:$U29)</f>
        <v>0</v>
      </c>
      <c r="V32" s="903"/>
      <c r="W32" s="904"/>
    </row>
    <row r="33" spans="1:23" ht="18.75" thickBot="1" x14ac:dyDescent="0.3">
      <c r="A33" s="377"/>
      <c r="B33" s="756"/>
      <c r="C33" s="764" t="s">
        <v>119</v>
      </c>
      <c r="D33" s="765" t="s">
        <v>119</v>
      </c>
      <c r="E33" s="766" t="s">
        <v>119</v>
      </c>
      <c r="F33" s="767" t="s">
        <v>119</v>
      </c>
      <c r="G33" s="768" t="s">
        <v>119</v>
      </c>
      <c r="H33" s="827" t="s">
        <v>119</v>
      </c>
      <c r="I33" s="770" t="s">
        <v>119</v>
      </c>
      <c r="J33" s="771" t="s">
        <v>120</v>
      </c>
      <c r="K33" s="905"/>
      <c r="L33" s="15"/>
      <c r="M33" s="16"/>
      <c r="N33" s="16"/>
      <c r="O33" s="15"/>
      <c r="P33" s="16"/>
      <c r="Q33" s="906"/>
      <c r="R33" s="795"/>
      <c r="S33" s="796"/>
      <c r="T33" s="907"/>
      <c r="U33" s="798"/>
      <c r="V33" s="908"/>
      <c r="W33" s="800"/>
    </row>
    <row r="34" spans="1:23" ht="18.75" customHeight="1" thickBot="1" x14ac:dyDescent="0.35">
      <c r="A34" s="750"/>
      <c r="B34" s="909" t="s">
        <v>101</v>
      </c>
      <c r="C34" s="781">
        <v>0</v>
      </c>
      <c r="D34" s="782">
        <v>1</v>
      </c>
      <c r="E34" s="783">
        <v>2</v>
      </c>
      <c r="F34" s="784">
        <v>3</v>
      </c>
      <c r="G34" s="785">
        <v>4</v>
      </c>
      <c r="H34" s="910">
        <v>5</v>
      </c>
      <c r="I34" s="787">
        <v>6</v>
      </c>
      <c r="J34" s="788" t="s">
        <v>121</v>
      </c>
      <c r="K34" s="789"/>
      <c r="L34" s="790"/>
      <c r="M34" s="791"/>
      <c r="N34" s="791"/>
      <c r="O34" s="792"/>
      <c r="P34" s="793"/>
      <c r="Q34" s="911"/>
      <c r="R34" s="375"/>
      <c r="S34" s="375"/>
      <c r="T34" s="912"/>
      <c r="U34" s="913"/>
      <c r="V34" s="125"/>
      <c r="W34" s="749"/>
    </row>
    <row r="35" spans="1:23" ht="3.75" customHeight="1" thickBot="1" x14ac:dyDescent="0.25">
      <c r="A35" s="914"/>
      <c r="B35" s="915"/>
      <c r="C35" s="916"/>
      <c r="D35" s="917"/>
      <c r="E35" s="918"/>
      <c r="F35" s="919"/>
      <c r="G35" s="920"/>
      <c r="H35" s="921"/>
      <c r="I35" s="922"/>
      <c r="J35" s="923"/>
      <c r="K35" s="924"/>
      <c r="L35" s="915"/>
      <c r="M35" s="925"/>
      <c r="N35" s="925"/>
      <c r="O35" s="926"/>
      <c r="P35" s="927"/>
      <c r="Q35" s="923"/>
      <c r="R35" s="928"/>
      <c r="S35" s="928"/>
      <c r="T35" s="382"/>
      <c r="U35" s="749"/>
      <c r="V35" s="929"/>
      <c r="W35" s="749"/>
    </row>
    <row r="38" spans="1:23" x14ac:dyDescent="0.2">
      <c r="B38" s="930"/>
      <c r="C38" s="931"/>
    </row>
  </sheetData>
  <pageMargins left="0.78740157499999996" right="0.78740157499999996" top="0.85" bottom="0.81" header="0.4921259845" footer="0.4921259845"/>
  <pageSetup paperSize="9" scale="8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W38"/>
  <sheetViews>
    <sheetView zoomScale="85" zoomScaleNormal="85" workbookViewId="0">
      <selection activeCell="K7" sqref="K7"/>
    </sheetView>
  </sheetViews>
  <sheetFormatPr baseColWidth="10" defaultRowHeight="12.75" x14ac:dyDescent="0.2"/>
  <cols>
    <col min="1" max="1" width="1.28515625" customWidth="1"/>
    <col min="2" max="2" width="14.140625" customWidth="1"/>
    <col min="3" max="9" width="10.7109375" customWidth="1"/>
    <col min="10" max="10" width="10.85546875" customWidth="1"/>
    <col min="11" max="14" width="10.7109375" customWidth="1"/>
    <col min="15" max="15" width="15.85546875" customWidth="1"/>
    <col min="16" max="16" width="12.5703125" hidden="1" customWidth="1"/>
    <col min="17" max="17" width="0.28515625" hidden="1" customWidth="1"/>
    <col min="18" max="18" width="0.140625" hidden="1" customWidth="1"/>
    <col min="19" max="19" width="8.5703125" hidden="1" customWidth="1"/>
    <col min="20" max="20" width="0.28515625" hidden="1" customWidth="1"/>
    <col min="21" max="21" width="8" hidden="1" customWidth="1"/>
    <col min="22" max="22" width="7.7109375" hidden="1" customWidth="1"/>
    <col min="23" max="23" width="1" customWidth="1"/>
  </cols>
  <sheetData>
    <row r="1" spans="1:23" ht="25.5" customHeight="1" thickBot="1" x14ac:dyDescent="0.4">
      <c r="A1" s="743"/>
      <c r="B1" s="932" t="s">
        <v>122</v>
      </c>
      <c r="C1" s="933"/>
      <c r="D1" s="933"/>
      <c r="E1" s="933"/>
      <c r="F1" s="933"/>
      <c r="G1" s="933"/>
      <c r="H1" s="933"/>
      <c r="I1" s="933"/>
      <c r="J1" s="933"/>
      <c r="K1" s="933"/>
      <c r="L1" s="933"/>
      <c r="M1" s="933"/>
      <c r="N1" s="933"/>
      <c r="O1" s="933"/>
      <c r="P1" s="933"/>
      <c r="Q1" s="745"/>
      <c r="R1" s="745"/>
      <c r="S1" s="746"/>
      <c r="T1" s="747"/>
      <c r="V1" s="748"/>
      <c r="W1" s="749"/>
    </row>
    <row r="2" spans="1:23" ht="15" customHeight="1" thickBot="1" x14ac:dyDescent="0.25">
      <c r="A2" s="750"/>
      <c r="B2" s="751" t="s">
        <v>123</v>
      </c>
      <c r="C2" s="752"/>
      <c r="D2" s="752"/>
      <c r="E2" s="752"/>
      <c r="F2" s="752"/>
      <c r="G2" s="752"/>
      <c r="H2" s="752"/>
      <c r="I2" s="752"/>
      <c r="J2" s="752"/>
      <c r="K2" s="934" t="s">
        <v>124</v>
      </c>
      <c r="L2" s="752"/>
      <c r="M2" s="752"/>
      <c r="N2" s="752"/>
      <c r="O2" s="752"/>
      <c r="P2" s="753"/>
      <c r="Q2" s="752"/>
      <c r="R2" s="13"/>
      <c r="S2" s="13"/>
      <c r="T2" s="754"/>
      <c r="V2" s="755"/>
      <c r="W2" s="749"/>
    </row>
    <row r="3" spans="1:23" ht="13.5" thickBot="1" x14ac:dyDescent="0.25">
      <c r="A3" s="750"/>
      <c r="B3" s="756" t="s">
        <v>125</v>
      </c>
      <c r="C3" s="134"/>
      <c r="D3" s="134"/>
      <c r="E3" s="134"/>
      <c r="F3" s="134"/>
      <c r="G3" s="134"/>
      <c r="H3" s="134"/>
      <c r="I3" s="757" t="s">
        <v>117</v>
      </c>
      <c r="J3" s="758" t="s">
        <v>118</v>
      </c>
      <c r="K3" s="758"/>
      <c r="L3" s="759"/>
      <c r="M3" s="759"/>
      <c r="N3" s="134"/>
      <c r="O3" s="134"/>
      <c r="P3" s="135"/>
      <c r="Q3" s="760"/>
      <c r="R3" s="761"/>
      <c r="S3" s="761"/>
      <c r="T3" s="762"/>
      <c r="V3" s="755"/>
      <c r="W3" s="749"/>
    </row>
    <row r="4" spans="1:23" ht="18.75" thickBot="1" x14ac:dyDescent="0.3">
      <c r="A4" s="377"/>
      <c r="B4" s="763"/>
      <c r="C4" s="764" t="s">
        <v>119</v>
      </c>
      <c r="D4" s="765" t="s">
        <v>119</v>
      </c>
      <c r="E4" s="766" t="s">
        <v>119</v>
      </c>
      <c r="F4" s="767" t="s">
        <v>119</v>
      </c>
      <c r="G4" s="768" t="s">
        <v>119</v>
      </c>
      <c r="H4" s="769" t="s">
        <v>119</v>
      </c>
      <c r="I4" s="770" t="s">
        <v>119</v>
      </c>
      <c r="J4" s="935" t="s">
        <v>120</v>
      </c>
      <c r="K4" s="771"/>
      <c r="L4" s="772"/>
      <c r="M4" s="773"/>
      <c r="N4" s="774"/>
      <c r="O4" s="936" t="s">
        <v>76</v>
      </c>
      <c r="P4" s="774"/>
      <c r="Q4" s="13"/>
      <c r="R4" s="775"/>
      <c r="S4" s="776"/>
      <c r="T4" s="777"/>
      <c r="U4" s="778"/>
      <c r="V4" s="779"/>
      <c r="W4" s="749"/>
    </row>
    <row r="5" spans="1:23" ht="21" thickBot="1" x14ac:dyDescent="0.35">
      <c r="A5" s="377"/>
      <c r="B5" s="937" t="s">
        <v>15</v>
      </c>
      <c r="C5" s="781">
        <v>0</v>
      </c>
      <c r="D5" s="782">
        <v>1</v>
      </c>
      <c r="E5" s="783">
        <v>2</v>
      </c>
      <c r="F5" s="784">
        <v>3</v>
      </c>
      <c r="G5" s="785">
        <v>4</v>
      </c>
      <c r="H5" s="786" t="s">
        <v>126</v>
      </c>
      <c r="I5" s="787">
        <v>6</v>
      </c>
      <c r="J5" s="938" t="s">
        <v>121</v>
      </c>
      <c r="K5" s="788"/>
      <c r="L5" s="789"/>
      <c r="M5" s="790"/>
      <c r="N5" s="791"/>
      <c r="O5" s="939" t="s">
        <v>127</v>
      </c>
      <c r="P5" s="793"/>
      <c r="Q5" s="794"/>
      <c r="R5" s="795"/>
      <c r="S5" s="796"/>
      <c r="T5" s="797"/>
      <c r="U5" s="798"/>
      <c r="V5" s="799"/>
      <c r="W5" s="800"/>
    </row>
    <row r="6" spans="1:23" ht="8.25" customHeight="1" thickBot="1" x14ac:dyDescent="0.25">
      <c r="A6" s="377"/>
      <c r="B6" s="940"/>
      <c r="C6" s="802"/>
      <c r="D6" s="803"/>
      <c r="E6" s="804"/>
      <c r="F6" s="805"/>
      <c r="G6" s="806"/>
      <c r="H6" s="807"/>
      <c r="I6" s="808"/>
      <c r="J6" s="809"/>
      <c r="K6" s="809"/>
      <c r="L6" s="810"/>
      <c r="M6" s="811"/>
      <c r="N6" s="812"/>
      <c r="O6" s="813"/>
      <c r="P6" s="814"/>
      <c r="Q6" s="815"/>
      <c r="R6" s="816"/>
      <c r="S6" s="817"/>
      <c r="T6" s="49"/>
      <c r="U6" s="818"/>
      <c r="V6" s="819"/>
      <c r="W6" s="820"/>
    </row>
    <row r="7" spans="1:23" ht="27" customHeight="1" thickBot="1" x14ac:dyDescent="0.35">
      <c r="A7" s="377"/>
      <c r="B7" s="941" t="s">
        <v>26</v>
      </c>
      <c r="C7" s="942">
        <v>912</v>
      </c>
      <c r="D7" s="943">
        <v>396</v>
      </c>
      <c r="E7" s="944">
        <v>2553</v>
      </c>
      <c r="F7" s="945">
        <v>19541</v>
      </c>
      <c r="G7" s="946">
        <v>11629</v>
      </c>
      <c r="H7" s="947">
        <v>58704</v>
      </c>
      <c r="I7" s="948">
        <v>23361</v>
      </c>
      <c r="J7" s="949"/>
      <c r="K7" s="950"/>
      <c r="L7" s="950"/>
      <c r="M7" s="951"/>
      <c r="N7" s="952"/>
      <c r="O7" s="953">
        <f>SUM(C7:N7)</f>
        <v>117096</v>
      </c>
      <c r="P7" s="946"/>
      <c r="Q7" s="834"/>
      <c r="R7" s="835"/>
      <c r="S7" s="836"/>
      <c r="T7" s="837"/>
      <c r="U7" s="838"/>
      <c r="V7" s="839"/>
      <c r="W7" s="840"/>
    </row>
    <row r="8" spans="1:23" ht="9" customHeight="1" thickBot="1" x14ac:dyDescent="0.35">
      <c r="A8" s="377"/>
      <c r="B8" s="841"/>
      <c r="C8" s="954"/>
      <c r="D8" s="955"/>
      <c r="E8" s="956"/>
      <c r="F8" s="957"/>
      <c r="G8" s="958"/>
      <c r="H8" s="959"/>
      <c r="I8" s="960"/>
      <c r="J8" s="961"/>
      <c r="K8" s="962"/>
      <c r="L8" s="962"/>
      <c r="M8" s="963"/>
      <c r="N8" s="964"/>
      <c r="O8" s="965"/>
      <c r="P8" s="966"/>
      <c r="Q8" s="855"/>
      <c r="R8" s="856"/>
      <c r="S8" s="857"/>
      <c r="T8" s="858"/>
      <c r="U8" s="859"/>
      <c r="V8" s="860"/>
      <c r="W8" s="861"/>
    </row>
    <row r="9" spans="1:23" ht="24.95" customHeight="1" thickBot="1" x14ac:dyDescent="0.35">
      <c r="A9" s="377"/>
      <c r="B9" s="967" t="s">
        <v>27</v>
      </c>
      <c r="C9" s="942">
        <v>910</v>
      </c>
      <c r="D9" s="943">
        <v>393</v>
      </c>
      <c r="E9" s="944">
        <v>2510</v>
      </c>
      <c r="F9" s="945">
        <v>19419</v>
      </c>
      <c r="G9" s="946">
        <v>11510</v>
      </c>
      <c r="H9" s="947">
        <v>58354</v>
      </c>
      <c r="I9" s="948">
        <v>23732</v>
      </c>
      <c r="J9" s="949"/>
      <c r="K9" s="968"/>
      <c r="L9" s="968"/>
      <c r="M9" s="951"/>
      <c r="N9" s="952"/>
      <c r="O9" s="953">
        <f>SUM(C9:N9)</f>
        <v>116828</v>
      </c>
      <c r="P9" s="946"/>
      <c r="Q9" s="834"/>
      <c r="R9" s="835"/>
      <c r="S9" s="836"/>
      <c r="T9" s="837"/>
      <c r="U9" s="838"/>
      <c r="V9" s="839"/>
      <c r="W9" s="840"/>
    </row>
    <row r="10" spans="1:23" ht="9" customHeight="1" thickBot="1" x14ac:dyDescent="0.35">
      <c r="A10" s="377"/>
      <c r="B10" s="864"/>
      <c r="C10" s="954"/>
      <c r="D10" s="955"/>
      <c r="E10" s="956"/>
      <c r="F10" s="957"/>
      <c r="G10" s="958"/>
      <c r="H10" s="959"/>
      <c r="I10" s="960"/>
      <c r="J10" s="961"/>
      <c r="K10" s="962"/>
      <c r="L10" s="962"/>
      <c r="M10" s="963"/>
      <c r="N10" s="964"/>
      <c r="O10" s="965"/>
      <c r="P10" s="966"/>
      <c r="Q10" s="855"/>
      <c r="R10" s="856"/>
      <c r="S10" s="857"/>
      <c r="T10" s="858"/>
      <c r="U10" s="859"/>
      <c r="V10" s="860"/>
      <c r="W10" s="861"/>
    </row>
    <row r="11" spans="1:23" ht="24.95" customHeight="1" thickBot="1" x14ac:dyDescent="0.35">
      <c r="A11" s="377"/>
      <c r="B11" s="967" t="s">
        <v>28</v>
      </c>
      <c r="C11" s="942">
        <v>917</v>
      </c>
      <c r="D11" s="943">
        <v>389</v>
      </c>
      <c r="E11" s="944">
        <v>2486</v>
      </c>
      <c r="F11" s="945">
        <v>19269</v>
      </c>
      <c r="G11" s="946">
        <v>11389</v>
      </c>
      <c r="H11" s="947">
        <v>57874</v>
      </c>
      <c r="I11" s="948">
        <v>24485</v>
      </c>
      <c r="J11" s="949"/>
      <c r="K11" s="968"/>
      <c r="L11" s="968"/>
      <c r="M11" s="969"/>
      <c r="N11" s="952"/>
      <c r="O11" s="953">
        <f>SUM(C11:N11)</f>
        <v>116809</v>
      </c>
      <c r="P11" s="946"/>
      <c r="Q11" s="834"/>
      <c r="R11" s="835"/>
      <c r="S11" s="836"/>
      <c r="T11" s="837"/>
      <c r="U11" s="838"/>
      <c r="V11" s="839"/>
      <c r="W11" s="840"/>
    </row>
    <row r="12" spans="1:23" ht="9" customHeight="1" thickBot="1" x14ac:dyDescent="0.35">
      <c r="A12" s="377"/>
      <c r="B12" s="864"/>
      <c r="C12" s="954"/>
      <c r="D12" s="955"/>
      <c r="E12" s="956"/>
      <c r="F12" s="957"/>
      <c r="G12" s="958"/>
      <c r="H12" s="959"/>
      <c r="I12" s="960"/>
      <c r="J12" s="961"/>
      <c r="K12" s="962"/>
      <c r="L12" s="962"/>
      <c r="M12" s="963"/>
      <c r="N12" s="964"/>
      <c r="O12" s="965"/>
      <c r="P12" s="966"/>
      <c r="Q12" s="855"/>
      <c r="R12" s="856"/>
      <c r="S12" s="857"/>
      <c r="T12" s="858"/>
      <c r="U12" s="859"/>
      <c r="V12" s="860"/>
      <c r="W12" s="861"/>
    </row>
    <row r="13" spans="1:23" ht="24.95" customHeight="1" thickBot="1" x14ac:dyDescent="0.35">
      <c r="A13" s="377"/>
      <c r="B13" s="967" t="s">
        <v>29</v>
      </c>
      <c r="C13" s="942">
        <v>913</v>
      </c>
      <c r="D13" s="943">
        <v>390</v>
      </c>
      <c r="E13" s="944">
        <v>2466</v>
      </c>
      <c r="F13" s="945">
        <v>19143</v>
      </c>
      <c r="G13" s="946">
        <v>11232</v>
      </c>
      <c r="H13" s="947">
        <v>57524</v>
      </c>
      <c r="I13" s="948">
        <v>25009</v>
      </c>
      <c r="J13" s="949"/>
      <c r="K13" s="968"/>
      <c r="L13" s="968"/>
      <c r="M13" s="951"/>
      <c r="N13" s="952"/>
      <c r="O13" s="953">
        <f>SUM(C13:N13)</f>
        <v>116677</v>
      </c>
      <c r="P13" s="946"/>
      <c r="Q13" s="834"/>
      <c r="R13" s="835"/>
      <c r="S13" s="836"/>
      <c r="T13" s="837"/>
      <c r="U13" s="838"/>
      <c r="V13" s="839"/>
      <c r="W13" s="840"/>
    </row>
    <row r="14" spans="1:23" ht="9" customHeight="1" thickBot="1" x14ac:dyDescent="0.35">
      <c r="A14" s="377"/>
      <c r="B14" s="864"/>
      <c r="C14" s="954"/>
      <c r="D14" s="955"/>
      <c r="E14" s="956"/>
      <c r="F14" s="957"/>
      <c r="G14" s="958"/>
      <c r="H14" s="959"/>
      <c r="I14" s="960"/>
      <c r="J14" s="961"/>
      <c r="K14" s="962"/>
      <c r="L14" s="962"/>
      <c r="M14" s="963"/>
      <c r="N14" s="964"/>
      <c r="O14" s="965"/>
      <c r="P14" s="966"/>
      <c r="Q14" s="855"/>
      <c r="R14" s="856"/>
      <c r="S14" s="857"/>
      <c r="T14" s="858"/>
      <c r="U14" s="859"/>
      <c r="V14" s="860"/>
      <c r="W14" s="861"/>
    </row>
    <row r="15" spans="1:23" ht="24.95" customHeight="1" thickBot="1" x14ac:dyDescent="0.35">
      <c r="A15" s="377"/>
      <c r="B15" s="967" t="s">
        <v>30</v>
      </c>
      <c r="C15" s="942">
        <v>911</v>
      </c>
      <c r="D15" s="943">
        <v>389</v>
      </c>
      <c r="E15" s="944">
        <v>2453</v>
      </c>
      <c r="F15" s="945">
        <v>19046</v>
      </c>
      <c r="G15" s="946">
        <v>11142</v>
      </c>
      <c r="H15" s="947">
        <v>57105</v>
      </c>
      <c r="I15" s="948">
        <v>25584</v>
      </c>
      <c r="J15" s="949"/>
      <c r="K15" s="968"/>
      <c r="L15" s="968"/>
      <c r="M15" s="951"/>
      <c r="N15" s="952"/>
      <c r="O15" s="953">
        <f>SUM(C15:N15)</f>
        <v>116630</v>
      </c>
      <c r="P15" s="946"/>
      <c r="Q15" s="834"/>
      <c r="R15" s="835"/>
      <c r="S15" s="836"/>
      <c r="T15" s="837"/>
      <c r="U15" s="838"/>
      <c r="V15" s="839"/>
      <c r="W15" s="840"/>
    </row>
    <row r="16" spans="1:23" ht="9" customHeight="1" thickBot="1" x14ac:dyDescent="0.35">
      <c r="A16" s="377"/>
      <c r="B16" s="864"/>
      <c r="C16" s="954"/>
      <c r="D16" s="955"/>
      <c r="E16" s="956"/>
      <c r="F16" s="957"/>
      <c r="G16" s="958"/>
      <c r="H16" s="959"/>
      <c r="I16" s="960"/>
      <c r="J16" s="961"/>
      <c r="K16" s="962"/>
      <c r="L16" s="962"/>
      <c r="M16" s="963"/>
      <c r="N16" s="964"/>
      <c r="O16" s="965"/>
      <c r="P16" s="966"/>
      <c r="Q16" s="855"/>
      <c r="R16" s="856"/>
      <c r="S16" s="857"/>
      <c r="T16" s="858"/>
      <c r="U16" s="859"/>
      <c r="V16" s="860"/>
      <c r="W16" s="861"/>
    </row>
    <row r="17" spans="1:23" ht="24.95" customHeight="1" thickBot="1" x14ac:dyDescent="0.35">
      <c r="A17" s="377"/>
      <c r="B17" s="967" t="s">
        <v>31</v>
      </c>
      <c r="C17" s="942">
        <v>914</v>
      </c>
      <c r="D17" s="943">
        <v>380</v>
      </c>
      <c r="E17" s="944">
        <v>2419</v>
      </c>
      <c r="F17" s="945">
        <v>18919</v>
      </c>
      <c r="G17" s="946">
        <v>11066</v>
      </c>
      <c r="H17" s="947">
        <v>56639</v>
      </c>
      <c r="I17" s="948">
        <v>26247</v>
      </c>
      <c r="J17" s="949"/>
      <c r="K17" s="968"/>
      <c r="L17" s="968"/>
      <c r="M17" s="951"/>
      <c r="N17" s="952"/>
      <c r="O17" s="953">
        <f>SUM(C17:N17)</f>
        <v>116584</v>
      </c>
      <c r="P17" s="946"/>
      <c r="Q17" s="834"/>
      <c r="R17" s="835"/>
      <c r="S17" s="836"/>
      <c r="T17" s="837"/>
      <c r="U17" s="838"/>
      <c r="V17" s="839"/>
      <c r="W17" s="840"/>
    </row>
    <row r="18" spans="1:23" ht="9" customHeight="1" thickBot="1" x14ac:dyDescent="0.35">
      <c r="A18" s="377"/>
      <c r="B18" s="864"/>
      <c r="C18" s="954"/>
      <c r="D18" s="955"/>
      <c r="E18" s="956"/>
      <c r="F18" s="957"/>
      <c r="G18" s="958"/>
      <c r="H18" s="959"/>
      <c r="I18" s="960"/>
      <c r="J18" s="961"/>
      <c r="K18" s="962"/>
      <c r="L18" s="962"/>
      <c r="M18" s="963"/>
      <c r="N18" s="964"/>
      <c r="O18" s="965"/>
      <c r="P18" s="966"/>
      <c r="Q18" s="855"/>
      <c r="R18" s="856"/>
      <c r="S18" s="857"/>
      <c r="T18" s="858"/>
      <c r="U18" s="859"/>
      <c r="V18" s="860"/>
      <c r="W18" s="861"/>
    </row>
    <row r="19" spans="1:23" ht="24.95" customHeight="1" thickBot="1" x14ac:dyDescent="0.35">
      <c r="A19" s="377"/>
      <c r="B19" s="967" t="s">
        <v>32</v>
      </c>
      <c r="C19" s="970">
        <v>926</v>
      </c>
      <c r="D19" s="971">
        <v>384</v>
      </c>
      <c r="E19" s="968">
        <v>2419</v>
      </c>
      <c r="F19" s="972">
        <v>18804</v>
      </c>
      <c r="G19" s="973">
        <v>10960</v>
      </c>
      <c r="H19" s="974">
        <v>56187</v>
      </c>
      <c r="I19" s="975">
        <v>27000</v>
      </c>
      <c r="J19" s="976"/>
      <c r="K19" s="968"/>
      <c r="L19" s="968"/>
      <c r="M19" s="969"/>
      <c r="N19" s="977"/>
      <c r="O19" s="953">
        <f>SUM(C19:N19)</f>
        <v>116680</v>
      </c>
      <c r="P19" s="973"/>
      <c r="Q19" s="875"/>
      <c r="R19" s="835"/>
      <c r="S19" s="836"/>
      <c r="T19" s="837"/>
      <c r="U19" s="838"/>
      <c r="V19" s="839"/>
      <c r="W19" s="840"/>
    </row>
    <row r="20" spans="1:23" ht="9" customHeight="1" thickBot="1" x14ac:dyDescent="0.35">
      <c r="A20" s="377"/>
      <c r="B20" s="876"/>
      <c r="C20" s="954"/>
      <c r="D20" s="955"/>
      <c r="E20" s="956"/>
      <c r="F20" s="957"/>
      <c r="G20" s="958"/>
      <c r="H20" s="959"/>
      <c r="I20" s="960"/>
      <c r="J20" s="961"/>
      <c r="K20" s="962"/>
      <c r="L20" s="962"/>
      <c r="M20" s="963"/>
      <c r="N20" s="964"/>
      <c r="O20" s="965"/>
      <c r="P20" s="966"/>
      <c r="Q20" s="855"/>
      <c r="R20" s="856"/>
      <c r="S20" s="857"/>
      <c r="T20" s="858"/>
      <c r="U20" s="859"/>
      <c r="V20" s="860"/>
      <c r="W20" s="861"/>
    </row>
    <row r="21" spans="1:23" ht="24.95" customHeight="1" thickBot="1" x14ac:dyDescent="0.35">
      <c r="A21" s="377"/>
      <c r="B21" s="967" t="s">
        <v>33</v>
      </c>
      <c r="C21" s="970">
        <v>922</v>
      </c>
      <c r="D21" s="971">
        <v>381</v>
      </c>
      <c r="E21" s="968">
        <v>2402</v>
      </c>
      <c r="F21" s="972">
        <v>18676</v>
      </c>
      <c r="G21" s="973">
        <v>10835</v>
      </c>
      <c r="H21" s="974">
        <v>55701</v>
      </c>
      <c r="I21" s="975">
        <v>27815</v>
      </c>
      <c r="J21" s="976"/>
      <c r="K21" s="968"/>
      <c r="L21" s="968"/>
      <c r="M21" s="969"/>
      <c r="N21" s="977"/>
      <c r="O21" s="953">
        <f>SUM(C21:N21)</f>
        <v>116732</v>
      </c>
      <c r="P21" s="973"/>
      <c r="Q21" s="875"/>
      <c r="R21" s="835"/>
      <c r="S21" s="836"/>
      <c r="T21" s="837"/>
      <c r="U21" s="838"/>
      <c r="V21" s="839"/>
      <c r="W21" s="840"/>
    </row>
    <row r="22" spans="1:23" ht="9" customHeight="1" thickBot="1" x14ac:dyDescent="0.35">
      <c r="A22" s="377"/>
      <c r="B22" s="864"/>
      <c r="C22" s="954"/>
      <c r="D22" s="955"/>
      <c r="E22" s="956"/>
      <c r="F22" s="957"/>
      <c r="G22" s="958"/>
      <c r="H22" s="959"/>
      <c r="I22" s="960"/>
      <c r="J22" s="961"/>
      <c r="K22" s="962"/>
      <c r="L22" s="962"/>
      <c r="M22" s="963"/>
      <c r="N22" s="964"/>
      <c r="O22" s="965"/>
      <c r="P22" s="966"/>
      <c r="Q22" s="855"/>
      <c r="R22" s="856"/>
      <c r="S22" s="857"/>
      <c r="T22" s="858"/>
      <c r="U22" s="859"/>
      <c r="V22" s="860"/>
      <c r="W22" s="861"/>
    </row>
    <row r="23" spans="1:23" ht="24.95" customHeight="1" thickBot="1" x14ac:dyDescent="0.35">
      <c r="A23" s="377"/>
      <c r="B23" s="967" t="s">
        <v>34</v>
      </c>
      <c r="C23" s="942">
        <v>912</v>
      </c>
      <c r="D23" s="943">
        <v>377</v>
      </c>
      <c r="E23" s="944">
        <v>2347</v>
      </c>
      <c r="F23" s="945">
        <v>18562</v>
      </c>
      <c r="G23" s="946">
        <v>10714</v>
      </c>
      <c r="H23" s="947">
        <v>55281</v>
      </c>
      <c r="I23" s="948">
        <v>28559</v>
      </c>
      <c r="J23" s="949"/>
      <c r="K23" s="968"/>
      <c r="L23" s="968"/>
      <c r="M23" s="951"/>
      <c r="N23" s="952"/>
      <c r="O23" s="953">
        <f>SUM(C23:N23)</f>
        <v>116752</v>
      </c>
      <c r="P23" s="946"/>
      <c r="Q23" s="834"/>
      <c r="R23" s="835"/>
      <c r="S23" s="836"/>
      <c r="T23" s="837"/>
      <c r="U23" s="838"/>
      <c r="V23" s="839"/>
      <c r="W23" s="840"/>
    </row>
    <row r="24" spans="1:23" ht="9" customHeight="1" thickBot="1" x14ac:dyDescent="0.35">
      <c r="A24" s="377"/>
      <c r="B24" s="864"/>
      <c r="C24" s="954"/>
      <c r="D24" s="955"/>
      <c r="E24" s="956"/>
      <c r="F24" s="957"/>
      <c r="G24" s="958"/>
      <c r="H24" s="959"/>
      <c r="I24" s="960"/>
      <c r="J24" s="961"/>
      <c r="K24" s="962"/>
      <c r="L24" s="962"/>
      <c r="M24" s="963"/>
      <c r="N24" s="964"/>
      <c r="O24" s="965"/>
      <c r="P24" s="966"/>
      <c r="Q24" s="855"/>
      <c r="R24" s="856"/>
      <c r="S24" s="857"/>
      <c r="T24" s="858"/>
      <c r="U24" s="859"/>
      <c r="V24" s="860"/>
      <c r="W24" s="861"/>
    </row>
    <row r="25" spans="1:23" ht="24.95" customHeight="1" thickBot="1" x14ac:dyDescent="0.35">
      <c r="A25" s="377"/>
      <c r="B25" s="967" t="s">
        <v>35</v>
      </c>
      <c r="C25" s="942">
        <v>913</v>
      </c>
      <c r="D25" s="943">
        <v>367</v>
      </c>
      <c r="E25" s="944">
        <v>2310</v>
      </c>
      <c r="F25" s="945">
        <v>18458</v>
      </c>
      <c r="G25" s="946">
        <v>10565</v>
      </c>
      <c r="H25" s="947">
        <v>54939</v>
      </c>
      <c r="I25" s="948">
        <v>29698</v>
      </c>
      <c r="J25" s="978">
        <v>0</v>
      </c>
      <c r="K25" s="968"/>
      <c r="L25" s="968"/>
      <c r="M25" s="951"/>
      <c r="N25" s="952"/>
      <c r="O25" s="953">
        <f>SUM(C25:N25)</f>
        <v>117250</v>
      </c>
      <c r="P25" s="946"/>
      <c r="Q25" s="834"/>
      <c r="R25" s="835"/>
      <c r="S25" s="836"/>
      <c r="T25" s="837"/>
      <c r="U25" s="838"/>
      <c r="V25" s="839"/>
      <c r="W25" s="840"/>
    </row>
    <row r="26" spans="1:23" ht="9" customHeight="1" thickBot="1" x14ac:dyDescent="0.35">
      <c r="A26" s="377"/>
      <c r="B26" s="864"/>
      <c r="C26" s="954"/>
      <c r="D26" s="955"/>
      <c r="E26" s="956"/>
      <c r="F26" s="957"/>
      <c r="G26" s="958"/>
      <c r="H26" s="959"/>
      <c r="I26" s="960"/>
      <c r="J26" s="961"/>
      <c r="K26" s="962"/>
      <c r="L26" s="962"/>
      <c r="M26" s="963"/>
      <c r="N26" s="964"/>
      <c r="O26" s="965"/>
      <c r="P26" s="966"/>
      <c r="Q26" s="855"/>
      <c r="R26" s="856"/>
      <c r="S26" s="857"/>
      <c r="T26" s="858"/>
      <c r="U26" s="859"/>
      <c r="V26" s="860"/>
      <c r="W26" s="861"/>
    </row>
    <row r="27" spans="1:23" ht="24.95" customHeight="1" thickBot="1" x14ac:dyDescent="0.35">
      <c r="A27" s="377"/>
      <c r="B27" s="967" t="s">
        <v>36</v>
      </c>
      <c r="C27" s="942">
        <v>906</v>
      </c>
      <c r="D27" s="943">
        <v>364</v>
      </c>
      <c r="E27" s="944">
        <v>2279</v>
      </c>
      <c r="F27" s="945">
        <v>18384</v>
      </c>
      <c r="G27" s="946">
        <v>10594</v>
      </c>
      <c r="H27" s="947">
        <v>54616</v>
      </c>
      <c r="I27" s="948">
        <v>30931</v>
      </c>
      <c r="J27" s="978">
        <v>0</v>
      </c>
      <c r="K27" s="968"/>
      <c r="L27" s="968"/>
      <c r="M27" s="951"/>
      <c r="N27" s="952"/>
      <c r="O27" s="953">
        <f>SUM(C27:N27)</f>
        <v>118074</v>
      </c>
      <c r="P27" s="946"/>
      <c r="Q27" s="834"/>
      <c r="R27" s="835"/>
      <c r="S27" s="836"/>
      <c r="T27" s="837"/>
      <c r="U27" s="838"/>
      <c r="V27" s="839"/>
      <c r="W27" s="840"/>
    </row>
    <row r="28" spans="1:23" ht="9" customHeight="1" thickBot="1" x14ac:dyDescent="0.35">
      <c r="A28" s="377"/>
      <c r="B28" s="864"/>
      <c r="C28" s="954"/>
      <c r="D28" s="955"/>
      <c r="E28" s="956"/>
      <c r="F28" s="957"/>
      <c r="G28" s="958"/>
      <c r="H28" s="959"/>
      <c r="I28" s="960"/>
      <c r="J28" s="961"/>
      <c r="K28" s="962"/>
      <c r="L28" s="962"/>
      <c r="M28" s="963"/>
      <c r="N28" s="964"/>
      <c r="O28" s="965"/>
      <c r="P28" s="966"/>
      <c r="Q28" s="855"/>
      <c r="R28" s="856"/>
      <c r="S28" s="857"/>
      <c r="T28" s="858"/>
      <c r="U28" s="859"/>
      <c r="V28" s="860"/>
      <c r="W28" s="861"/>
    </row>
    <row r="29" spans="1:23" ht="24.95" customHeight="1" thickBot="1" x14ac:dyDescent="0.35">
      <c r="A29" s="377"/>
      <c r="B29" s="967" t="s">
        <v>37</v>
      </c>
      <c r="C29" s="942">
        <v>894</v>
      </c>
      <c r="D29" s="943">
        <v>357</v>
      </c>
      <c r="E29" s="944">
        <v>2257</v>
      </c>
      <c r="F29" s="945">
        <v>18261</v>
      </c>
      <c r="G29" s="946">
        <v>10440</v>
      </c>
      <c r="H29" s="947">
        <v>54249</v>
      </c>
      <c r="I29" s="948">
        <v>31777</v>
      </c>
      <c r="J29" s="978">
        <v>0</v>
      </c>
      <c r="K29" s="968"/>
      <c r="L29" s="968"/>
      <c r="M29" s="951"/>
      <c r="N29" s="952"/>
      <c r="O29" s="953">
        <f>SUM(C29:N29)</f>
        <v>118235</v>
      </c>
      <c r="P29" s="946"/>
      <c r="Q29" s="834"/>
      <c r="R29" s="835"/>
      <c r="S29" s="836"/>
      <c r="T29" s="837"/>
      <c r="U29" s="838"/>
      <c r="V29" s="839"/>
      <c r="W29" s="840"/>
    </row>
    <row r="30" spans="1:23" ht="9" customHeight="1" thickBot="1" x14ac:dyDescent="0.3">
      <c r="A30" s="377"/>
      <c r="B30" s="878"/>
      <c r="C30" s="879"/>
      <c r="D30" s="880"/>
      <c r="E30" s="881"/>
      <c r="F30" s="882"/>
      <c r="G30" s="883"/>
      <c r="H30" s="847"/>
      <c r="I30" s="884"/>
      <c r="J30" s="885"/>
      <c r="K30" s="885"/>
      <c r="L30" s="886"/>
      <c r="M30" s="887"/>
      <c r="N30" s="888"/>
      <c r="O30" s="889"/>
      <c r="P30" s="890"/>
      <c r="Q30" s="891"/>
      <c r="R30" s="892"/>
      <c r="S30" s="893"/>
      <c r="T30" s="894"/>
      <c r="U30" s="859"/>
      <c r="V30" s="895"/>
      <c r="W30" s="861"/>
    </row>
    <row r="31" spans="1:23" ht="6" customHeight="1" thickBot="1" x14ac:dyDescent="0.25">
      <c r="A31" s="377"/>
      <c r="B31" s="896"/>
      <c r="C31" s="106"/>
      <c r="D31" s="106"/>
      <c r="E31" s="106"/>
      <c r="F31" s="106"/>
      <c r="G31" s="106"/>
      <c r="H31" s="106"/>
      <c r="I31" s="108"/>
      <c r="J31" s="108"/>
      <c r="K31" s="108"/>
      <c r="L31" s="897"/>
      <c r="M31" s="107"/>
      <c r="N31" s="106"/>
      <c r="O31" s="106"/>
      <c r="P31" s="106"/>
      <c r="Q31" s="106"/>
      <c r="R31" s="106"/>
      <c r="S31" s="106"/>
      <c r="T31" s="108"/>
      <c r="U31" s="898"/>
      <c r="V31" s="749"/>
      <c r="W31" s="899"/>
    </row>
    <row r="32" spans="1:23" ht="3" hidden="1" customHeight="1" thickBot="1" x14ac:dyDescent="0.25">
      <c r="A32" s="377"/>
      <c r="B32" s="49"/>
      <c r="C32" s="50"/>
      <c r="D32" s="50"/>
      <c r="E32" s="50"/>
      <c r="F32" s="50"/>
      <c r="G32" s="49"/>
      <c r="H32" s="900"/>
      <c r="I32" s="901"/>
      <c r="J32" s="49"/>
      <c r="K32" s="49"/>
      <c r="L32" s="50"/>
      <c r="M32" s="902"/>
      <c r="N32" s="50"/>
      <c r="O32" s="50"/>
      <c r="P32" s="50"/>
      <c r="Q32" s="50"/>
      <c r="R32" s="50"/>
      <c r="S32" s="50"/>
      <c r="T32" s="49"/>
      <c r="U32" s="798">
        <f>SUM($U7:$U29)</f>
        <v>0</v>
      </c>
      <c r="V32" s="903"/>
      <c r="W32" s="904"/>
    </row>
    <row r="33" spans="1:23" ht="18.75" thickBot="1" x14ac:dyDescent="0.3">
      <c r="A33" s="377"/>
      <c r="B33" s="756"/>
      <c r="C33" s="764" t="s">
        <v>119</v>
      </c>
      <c r="D33" s="765" t="s">
        <v>119</v>
      </c>
      <c r="E33" s="766" t="s">
        <v>119</v>
      </c>
      <c r="F33" s="767" t="s">
        <v>119</v>
      </c>
      <c r="G33" s="768" t="s">
        <v>119</v>
      </c>
      <c r="H33" s="827" t="s">
        <v>119</v>
      </c>
      <c r="I33" s="770" t="s">
        <v>119</v>
      </c>
      <c r="J33" s="935" t="s">
        <v>120</v>
      </c>
      <c r="K33" s="771"/>
      <c r="L33" s="905"/>
      <c r="M33" s="15"/>
      <c r="N33" s="16"/>
      <c r="O33" s="15"/>
      <c r="P33" s="16"/>
      <c r="Q33" s="906"/>
      <c r="R33" s="795"/>
      <c r="S33" s="796"/>
      <c r="T33" s="907"/>
      <c r="U33" s="798"/>
      <c r="V33" s="908"/>
      <c r="W33" s="800"/>
    </row>
    <row r="34" spans="1:23" ht="18.75" customHeight="1" thickBot="1" x14ac:dyDescent="0.35">
      <c r="A34" s="750"/>
      <c r="B34" s="909" t="s">
        <v>101</v>
      </c>
      <c r="C34" s="781">
        <v>0</v>
      </c>
      <c r="D34" s="782">
        <v>1</v>
      </c>
      <c r="E34" s="783">
        <v>2</v>
      </c>
      <c r="F34" s="784">
        <v>3</v>
      </c>
      <c r="G34" s="785">
        <v>4</v>
      </c>
      <c r="H34" s="910">
        <v>5</v>
      </c>
      <c r="I34" s="787">
        <v>6</v>
      </c>
      <c r="J34" s="938" t="s">
        <v>121</v>
      </c>
      <c r="K34" s="788"/>
      <c r="L34" s="789"/>
      <c r="M34" s="790"/>
      <c r="N34" s="791"/>
      <c r="O34" s="792"/>
      <c r="P34" s="793"/>
      <c r="Q34" s="911"/>
      <c r="R34" s="375"/>
      <c r="S34" s="375"/>
      <c r="T34" s="912"/>
      <c r="U34" s="913"/>
      <c r="V34" s="125"/>
      <c r="W34" s="749"/>
    </row>
    <row r="35" spans="1:23" ht="3.75" customHeight="1" thickBot="1" x14ac:dyDescent="0.25">
      <c r="A35" s="914"/>
      <c r="B35" s="915"/>
      <c r="C35" s="916"/>
      <c r="D35" s="917"/>
      <c r="E35" s="918"/>
      <c r="F35" s="919"/>
      <c r="G35" s="920"/>
      <c r="H35" s="921"/>
      <c r="I35" s="979"/>
      <c r="J35" s="922"/>
      <c r="K35" s="923"/>
      <c r="L35" s="924"/>
      <c r="M35" s="915"/>
      <c r="N35" s="925"/>
      <c r="O35" s="926"/>
      <c r="P35" s="927"/>
      <c r="Q35" s="923"/>
      <c r="R35" s="928"/>
      <c r="S35" s="928"/>
      <c r="T35" s="382"/>
      <c r="U35" s="749"/>
      <c r="V35" s="929"/>
      <c r="W35" s="749"/>
    </row>
    <row r="38" spans="1:23" x14ac:dyDescent="0.2">
      <c r="B38" s="930"/>
      <c r="C38" s="931"/>
    </row>
  </sheetData>
  <pageMargins left="0.78740157499999996" right="0.78740157499999996" top="0.85" bottom="0.81" header="0.4921259845" footer="0.4921259845"/>
  <pageSetup paperSize="9" scale="80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1:O37"/>
  <sheetViews>
    <sheetView zoomScale="85" workbookViewId="0">
      <selection activeCell="K40" sqref="K40"/>
    </sheetView>
  </sheetViews>
  <sheetFormatPr baseColWidth="10" defaultRowHeight="12.75" x14ac:dyDescent="0.2"/>
  <cols>
    <col min="1" max="1" width="1.5703125" style="421" customWidth="1"/>
    <col min="2" max="2" width="13.42578125" style="421" customWidth="1"/>
    <col min="3" max="6" width="13.7109375" style="421" customWidth="1"/>
    <col min="7" max="7" width="0.5703125" style="421" customWidth="1"/>
    <col min="8" max="8" width="13.7109375" style="421" customWidth="1"/>
    <col min="9" max="9" width="0.5703125" style="421" customWidth="1"/>
    <col min="10" max="13" width="13.7109375" style="421" customWidth="1"/>
    <col min="14" max="14" width="0.85546875" style="421" customWidth="1"/>
    <col min="15" max="15" width="13.85546875" style="421" customWidth="1"/>
    <col min="16" max="16384" width="11.42578125" style="421"/>
  </cols>
  <sheetData>
    <row r="1" spans="1:15" ht="16.5" customHeight="1" thickBot="1" x14ac:dyDescent="0.3">
      <c r="A1" s="416"/>
      <c r="B1" s="980" t="s">
        <v>128</v>
      </c>
      <c r="C1" s="981"/>
      <c r="D1" s="981"/>
      <c r="E1" s="981"/>
      <c r="F1" s="982" t="s">
        <v>129</v>
      </c>
      <c r="G1" s="981"/>
      <c r="H1" s="981"/>
      <c r="I1" s="981"/>
      <c r="J1" s="981"/>
      <c r="K1" s="981"/>
      <c r="L1" s="981"/>
      <c r="M1" s="981"/>
      <c r="N1" s="981"/>
      <c r="O1" s="981"/>
    </row>
    <row r="2" spans="1:15" ht="4.5" customHeight="1" thickBot="1" x14ac:dyDescent="0.3">
      <c r="A2" s="451"/>
      <c r="B2" s="983"/>
      <c r="C2" s="984"/>
      <c r="D2" s="984"/>
      <c r="E2" s="985"/>
      <c r="F2" s="985"/>
      <c r="G2" s="985"/>
      <c r="H2" s="985"/>
      <c r="I2" s="985"/>
      <c r="J2" s="985"/>
      <c r="K2" s="985"/>
      <c r="L2" s="985"/>
      <c r="M2" s="984"/>
      <c r="N2" s="984"/>
      <c r="O2" s="985"/>
    </row>
    <row r="3" spans="1:15" ht="18" customHeight="1" x14ac:dyDescent="0.25">
      <c r="A3" s="451"/>
      <c r="B3" s="986" t="s">
        <v>130</v>
      </c>
      <c r="C3" s="1538" t="s">
        <v>3</v>
      </c>
      <c r="D3" s="987" t="s">
        <v>4</v>
      </c>
      <c r="E3" s="988" t="s">
        <v>4</v>
      </c>
      <c r="F3" s="987" t="s">
        <v>4</v>
      </c>
      <c r="G3" s="989"/>
      <c r="H3" s="990" t="s">
        <v>4</v>
      </c>
      <c r="I3" s="991"/>
      <c r="J3" s="1540" t="s">
        <v>20</v>
      </c>
      <c r="K3" s="992" t="s">
        <v>131</v>
      </c>
      <c r="L3" s="993" t="s">
        <v>12</v>
      </c>
      <c r="M3" s="994" t="s">
        <v>13</v>
      </c>
      <c r="N3" s="995"/>
      <c r="O3" s="1542" t="s">
        <v>120</v>
      </c>
    </row>
    <row r="4" spans="1:15" ht="18.75" customHeight="1" thickBot="1" x14ac:dyDescent="0.3">
      <c r="A4" s="451"/>
      <c r="B4" s="996" t="s">
        <v>132</v>
      </c>
      <c r="C4" s="1539"/>
      <c r="D4" s="997" t="s">
        <v>133</v>
      </c>
      <c r="E4" s="998" t="s">
        <v>134</v>
      </c>
      <c r="F4" s="999" t="s">
        <v>135</v>
      </c>
      <c r="G4" s="1000"/>
      <c r="H4" s="1001" t="s">
        <v>136</v>
      </c>
      <c r="I4" s="1002"/>
      <c r="J4" s="1541"/>
      <c r="K4" s="1003" t="s">
        <v>137</v>
      </c>
      <c r="L4" s="1004" t="s">
        <v>23</v>
      </c>
      <c r="M4" s="1005" t="s">
        <v>24</v>
      </c>
      <c r="N4" s="1006"/>
      <c r="O4" s="1543"/>
    </row>
    <row r="5" spans="1:15" ht="18" x14ac:dyDescent="0.25">
      <c r="A5" s="451"/>
      <c r="B5" s="1007"/>
      <c r="C5" s="1008"/>
      <c r="D5" s="1009" t="s">
        <v>138</v>
      </c>
      <c r="E5" s="1010" t="s">
        <v>139</v>
      </c>
      <c r="F5" s="1011" t="s">
        <v>140</v>
      </c>
      <c r="G5" s="1012"/>
      <c r="H5" s="1013" t="s">
        <v>141</v>
      </c>
      <c r="I5" s="1012"/>
      <c r="J5" s="1014"/>
      <c r="K5" s="1003" t="s">
        <v>142</v>
      </c>
      <c r="L5" s="1015"/>
      <c r="M5" s="1016"/>
      <c r="N5" s="1017"/>
      <c r="O5" s="1018" t="s">
        <v>24</v>
      </c>
    </row>
    <row r="6" spans="1:15" ht="18.75" thickBot="1" x14ac:dyDescent="0.3">
      <c r="A6" s="451"/>
      <c r="B6" s="1019">
        <v>2017</v>
      </c>
      <c r="C6" s="1020"/>
      <c r="D6" s="997" t="s">
        <v>139</v>
      </c>
      <c r="E6" s="1021" t="s">
        <v>143</v>
      </c>
      <c r="F6" s="1022" t="s">
        <v>144</v>
      </c>
      <c r="G6" s="1023"/>
      <c r="H6" s="1024" t="s">
        <v>135</v>
      </c>
      <c r="I6" s="1023"/>
      <c r="J6" s="1025"/>
      <c r="K6" s="1026" t="s">
        <v>145</v>
      </c>
      <c r="L6" s="1027"/>
      <c r="M6" s="1028"/>
      <c r="N6" s="1029"/>
      <c r="O6" s="1030" t="s">
        <v>146</v>
      </c>
    </row>
    <row r="7" spans="1:15" ht="15.75" customHeight="1" thickBot="1" x14ac:dyDescent="0.35">
      <c r="A7" s="451"/>
      <c r="B7" s="1031" t="s">
        <v>15</v>
      </c>
      <c r="C7" s="1032"/>
      <c r="D7" s="1033"/>
      <c r="E7" s="1034"/>
      <c r="F7" s="1035"/>
      <c r="G7" s="1035"/>
      <c r="H7" s="1036"/>
      <c r="I7" s="1036"/>
      <c r="J7" s="1037"/>
      <c r="K7" s="1038"/>
      <c r="L7" s="1039"/>
      <c r="M7" s="1040"/>
      <c r="N7" s="1040"/>
      <c r="O7" s="1041"/>
    </row>
    <row r="8" spans="1:15" ht="13.5" hidden="1" thickBot="1" x14ac:dyDescent="0.25">
      <c r="A8" s="451"/>
      <c r="B8" s="534"/>
      <c r="C8" s="1042"/>
      <c r="D8" s="1043"/>
      <c r="E8" s="1044"/>
      <c r="F8" s="1045"/>
      <c r="G8" s="1045"/>
      <c r="H8" s="1045"/>
      <c r="I8" s="1045"/>
      <c r="J8" s="1046"/>
      <c r="K8" s="1047"/>
      <c r="L8" s="1048"/>
      <c r="M8" s="1048"/>
      <c r="N8" s="1048"/>
      <c r="O8" s="1049"/>
    </row>
    <row r="9" spans="1:15" ht="21.95" customHeight="1" thickBot="1" x14ac:dyDescent="0.3">
      <c r="A9" s="451"/>
      <c r="B9" s="557" t="s">
        <v>26</v>
      </c>
      <c r="C9" s="1050">
        <f>SUM('[1]Euro 6 Fahrzeuge'!Z10)</f>
        <v>32725</v>
      </c>
      <c r="D9" s="1050">
        <f>SUM('[1]Euro 6 Fahrzeuge'!G10)</f>
        <v>1002</v>
      </c>
      <c r="E9" s="1050">
        <f>SUM('[1]Euro 6 Fahrzeuge'!K10)</f>
        <v>640</v>
      </c>
      <c r="F9" s="1050">
        <f>SUM('[1]Euro 6 Fahrzeuge'!O10)</f>
        <v>266</v>
      </c>
      <c r="G9" s="1051"/>
      <c r="H9" s="1052">
        <f>SUM(D9:F9)</f>
        <v>1908</v>
      </c>
      <c r="I9" s="1053"/>
      <c r="J9" s="1050">
        <f>SUM('[1]Euro 6 Fahrzeuge'!AD10)</f>
        <v>71</v>
      </c>
      <c r="K9" s="1050">
        <f>SUM('[1]Euro 6 Fahrzeuge'!AH10)</f>
        <v>4</v>
      </c>
      <c r="L9" s="1054">
        <f>SUM('[1]Euro 6 Fahrzeuge'!AL10)</f>
        <v>27</v>
      </c>
      <c r="M9" s="1054">
        <f>SUM('[1]Euro 6 Fahrzeuge'!AQ10)</f>
        <v>152</v>
      </c>
      <c r="N9" s="1055"/>
      <c r="O9" s="1056">
        <f>SUM(C9,H9,J9,K9,L9,M9)</f>
        <v>34887</v>
      </c>
    </row>
    <row r="10" spans="1:15" ht="8.25" customHeight="1" thickBot="1" x14ac:dyDescent="0.3">
      <c r="A10" s="451"/>
      <c r="B10" s="600"/>
      <c r="C10" s="1057"/>
      <c r="D10" s="1057"/>
      <c r="E10" s="1057"/>
      <c r="F10" s="1057"/>
      <c r="G10" s="1058"/>
      <c r="H10" s="1057"/>
      <c r="I10" s="1059"/>
      <c r="J10" s="1057"/>
      <c r="K10" s="1057"/>
      <c r="L10" s="1060"/>
      <c r="M10" s="1060"/>
      <c r="N10" s="1061"/>
      <c r="O10" s="1057"/>
    </row>
    <row r="11" spans="1:15" ht="21.95" customHeight="1" thickBot="1" x14ac:dyDescent="0.3">
      <c r="A11" s="451"/>
      <c r="B11" s="626" t="s">
        <v>27</v>
      </c>
      <c r="C11" s="570">
        <f>SUM('[1]Euro 6 Fahrzeuge'!Z12)</f>
        <v>33547</v>
      </c>
      <c r="D11" s="570">
        <f>SUM('[1]Euro 6 Fahrzeuge'!G12)</f>
        <v>1041</v>
      </c>
      <c r="E11" s="570">
        <f>SUM('[1]Euro 6 Fahrzeuge'!K12)</f>
        <v>638</v>
      </c>
      <c r="F11" s="570">
        <f>SUM('[1]Euro 6 Fahrzeuge'!O12)</f>
        <v>257</v>
      </c>
      <c r="G11" s="1058"/>
      <c r="H11" s="1062">
        <f>SUM(D11:F11)</f>
        <v>1936</v>
      </c>
      <c r="I11" s="1059"/>
      <c r="J11" s="570">
        <f>SUM('[1]Euro 6 Fahrzeuge'!AD12)</f>
        <v>73</v>
      </c>
      <c r="K11" s="570">
        <f>SUM('[1]Euro 6 Fahrzeuge'!AH12)</f>
        <v>4</v>
      </c>
      <c r="L11" s="1063">
        <f>SUM('[1]Euro 6 Fahrzeuge'!AL12)</f>
        <v>35</v>
      </c>
      <c r="M11" s="1063">
        <f>SUM('[1]Euro 6 Fahrzeuge'!AQ12)</f>
        <v>153</v>
      </c>
      <c r="N11" s="1061"/>
      <c r="O11" s="1064">
        <f>SUM(J11:N11,H11,C11)</f>
        <v>35748</v>
      </c>
    </row>
    <row r="12" spans="1:15" ht="8.25" customHeight="1" thickBot="1" x14ac:dyDescent="0.3">
      <c r="A12" s="451"/>
      <c r="B12" s="630"/>
      <c r="C12" s="612"/>
      <c r="D12" s="612"/>
      <c r="E12" s="612"/>
      <c r="F12" s="612"/>
      <c r="G12" s="1065"/>
      <c r="H12" s="612"/>
      <c r="I12" s="1066"/>
      <c r="J12" s="612"/>
      <c r="K12" s="612"/>
      <c r="L12" s="1067"/>
      <c r="M12" s="1067"/>
      <c r="N12" s="1068"/>
      <c r="O12" s="1057"/>
    </row>
    <row r="13" spans="1:15" ht="21.95" customHeight="1" thickBot="1" x14ac:dyDescent="0.3">
      <c r="A13" s="451"/>
      <c r="B13" s="626" t="s">
        <v>28</v>
      </c>
      <c r="C13" s="570">
        <f>SUM('[1]Euro 6 Fahrzeuge'!Z14)</f>
        <v>34970</v>
      </c>
      <c r="D13" s="570">
        <f>SUM('[1]Euro 6 Fahrzeuge'!G14)</f>
        <v>1141</v>
      </c>
      <c r="E13" s="570">
        <f>SUM('[1]Euro 6 Fahrzeuge'!K14)</f>
        <v>645</v>
      </c>
      <c r="F13" s="570">
        <f>SUM('[1]Euro 6 Fahrzeuge'!O14)</f>
        <v>263</v>
      </c>
      <c r="G13" s="1058"/>
      <c r="H13" s="1062">
        <f>SUM(D13:F13)</f>
        <v>2049</v>
      </c>
      <c r="I13" s="1059"/>
      <c r="J13" s="570">
        <f>SUM('[1]Euro 6 Fahrzeuge'!AD14)</f>
        <v>73</v>
      </c>
      <c r="K13" s="570">
        <f>SUM('[1]Euro 6 Fahrzeuge'!AH14)</f>
        <v>4</v>
      </c>
      <c r="L13" s="1063">
        <f>SUM('[1]Euro 6 Fahrzeuge'!AL14)</f>
        <v>47</v>
      </c>
      <c r="M13" s="1063">
        <f>SUM('[1]Euro 6 Fahrzeuge'!AQ14)</f>
        <v>154</v>
      </c>
      <c r="N13" s="1061"/>
      <c r="O13" s="1064">
        <f>SUM(J13:N13,H13,C13)</f>
        <v>37297</v>
      </c>
    </row>
    <row r="14" spans="1:15" ht="8.25" customHeight="1" thickBot="1" x14ac:dyDescent="0.3">
      <c r="A14" s="451"/>
      <c r="B14" s="630"/>
      <c r="C14" s="612"/>
      <c r="D14" s="612"/>
      <c r="E14" s="612"/>
      <c r="F14" s="612"/>
      <c r="G14" s="1065"/>
      <c r="H14" s="612"/>
      <c r="I14" s="1066"/>
      <c r="J14" s="612"/>
      <c r="K14" s="612"/>
      <c r="L14" s="1067"/>
      <c r="M14" s="1067"/>
      <c r="N14" s="1068"/>
      <c r="O14" s="1057"/>
    </row>
    <row r="15" spans="1:15" ht="21.95" customHeight="1" thickBot="1" x14ac:dyDescent="0.3">
      <c r="A15" s="451"/>
      <c r="B15" s="626" t="s">
        <v>29</v>
      </c>
      <c r="C15" s="570">
        <f>SUM('[1]Euro 6 Fahrzeuge'!Z16)</f>
        <v>35898</v>
      </c>
      <c r="D15" s="570">
        <f>SUM('[1]Euro 6 Fahrzeuge'!G16)</f>
        <v>1219</v>
      </c>
      <c r="E15" s="570">
        <f>SUM('[1]Euro 6 Fahrzeuge'!K16)</f>
        <v>648</v>
      </c>
      <c r="F15" s="570">
        <f>SUM('[1]Euro 6 Fahrzeuge'!O16)</f>
        <v>266</v>
      </c>
      <c r="G15" s="1058"/>
      <c r="H15" s="1062">
        <f>SUM(D15:F15)</f>
        <v>2133</v>
      </c>
      <c r="I15" s="1059"/>
      <c r="J15" s="570">
        <f>SUM('[1]Euro 6 Fahrzeuge'!AD16)</f>
        <v>74</v>
      </c>
      <c r="K15" s="570">
        <f>SUM('[1]Euro 6 Fahrzeuge'!AE16)</f>
        <v>4</v>
      </c>
      <c r="L15" s="1063">
        <f>SUM('[1]Euro 6 Fahrzeuge'!AL16)</f>
        <v>55</v>
      </c>
      <c r="M15" s="1063">
        <f>SUM('[1]Euro 6 Fahrzeuge'!AQ16)</f>
        <v>154</v>
      </c>
      <c r="N15" s="1061"/>
      <c r="O15" s="1064">
        <f>SUM(J15:N15,H15,C15)</f>
        <v>38318</v>
      </c>
    </row>
    <row r="16" spans="1:15" ht="8.25" customHeight="1" thickBot="1" x14ac:dyDescent="0.3">
      <c r="A16" s="451"/>
      <c r="B16" s="630"/>
      <c r="C16" s="612"/>
      <c r="D16" s="612"/>
      <c r="E16" s="612"/>
      <c r="F16" s="612"/>
      <c r="G16" s="1065"/>
      <c r="H16" s="612"/>
      <c r="I16" s="1066"/>
      <c r="J16" s="612"/>
      <c r="K16" s="612"/>
      <c r="L16" s="1067"/>
      <c r="M16" s="1067"/>
      <c r="N16" s="1068"/>
      <c r="O16" s="1057"/>
    </row>
    <row r="17" spans="1:15" ht="21.95" customHeight="1" thickBot="1" x14ac:dyDescent="0.3">
      <c r="A17" s="451"/>
      <c r="B17" s="626" t="s">
        <v>30</v>
      </c>
      <c r="C17" s="570">
        <f>SUM('[1]Euro 6 Fahrzeuge'!Z18)</f>
        <v>36909</v>
      </c>
      <c r="D17" s="570">
        <f>SUM('[1]Euro 6 Fahrzeuge'!G18)</f>
        <v>1298</v>
      </c>
      <c r="E17" s="570">
        <f>SUM('[1]Euro 6 Fahrzeuge'!K18)</f>
        <v>652</v>
      </c>
      <c r="F17" s="570">
        <f>SUM('[1]Euro 6 Fahrzeuge'!O18)</f>
        <v>269</v>
      </c>
      <c r="G17" s="1058"/>
      <c r="H17" s="1062">
        <f>SUM(D17:F17)</f>
        <v>2219</v>
      </c>
      <c r="I17" s="1059"/>
      <c r="J17" s="570">
        <f>SUM('[1]Euro 6 Fahrzeuge'!AD18)</f>
        <v>74</v>
      </c>
      <c r="K17" s="570">
        <f>SUM('[1]Euro 6 Fahrzeuge'!AH18)</f>
        <v>4</v>
      </c>
      <c r="L17" s="1063">
        <f>SUM('[1]Euro 6 Fahrzeuge'!AL18)</f>
        <v>61</v>
      </c>
      <c r="M17" s="1063">
        <f>SUM('[1]Euro 6 Fahrzeuge'!AQ18)</f>
        <v>154</v>
      </c>
      <c r="N17" s="1061"/>
      <c r="O17" s="1064">
        <f>SUM(J17:N17,H17,C17)</f>
        <v>39421</v>
      </c>
    </row>
    <row r="18" spans="1:15" ht="8.25" customHeight="1" thickBot="1" x14ac:dyDescent="0.3">
      <c r="A18" s="451"/>
      <c r="B18" s="630"/>
      <c r="C18" s="612"/>
      <c r="D18" s="612"/>
      <c r="E18" s="612"/>
      <c r="F18" s="612"/>
      <c r="G18" s="1065"/>
      <c r="H18" s="612"/>
      <c r="I18" s="1066"/>
      <c r="J18" s="612"/>
      <c r="K18" s="612"/>
      <c r="L18" s="1067"/>
      <c r="M18" s="1067"/>
      <c r="N18" s="1068"/>
      <c r="O18" s="1057"/>
    </row>
    <row r="19" spans="1:15" ht="21.95" customHeight="1" thickBot="1" x14ac:dyDescent="0.3">
      <c r="A19" s="451"/>
      <c r="B19" s="626" t="s">
        <v>31</v>
      </c>
      <c r="C19" s="570">
        <f>SUM('[1]Euro 6 Fahrzeuge'!Z20)</f>
        <v>38558</v>
      </c>
      <c r="D19" s="570">
        <f>SUM('[1]Euro 6 Fahrzeuge'!G20)</f>
        <v>1322</v>
      </c>
      <c r="E19" s="570">
        <f>SUM('[1]Euro 6 Fahrzeuge'!K20)</f>
        <v>651</v>
      </c>
      <c r="F19" s="570">
        <f>SUM('[1]Euro 6 Fahrzeuge'!O20)</f>
        <v>275</v>
      </c>
      <c r="G19" s="1058"/>
      <c r="H19" s="1062">
        <f>SUM(D19:F19)</f>
        <v>2248</v>
      </c>
      <c r="I19" s="1059"/>
      <c r="J19" s="570">
        <f>SUM('[1]Euro 6 Fahrzeuge'!AD20)</f>
        <v>75</v>
      </c>
      <c r="K19" s="570">
        <f>SUM('[1]Euro 6 Fahrzeuge'!AH20)</f>
        <v>5</v>
      </c>
      <c r="L19" s="1063">
        <f>SUM('[1]Euro 6 Fahrzeuge'!AL20)</f>
        <v>74</v>
      </c>
      <c r="M19" s="1063">
        <f>SUM('[1]Euro 6 Fahrzeuge'!AQ20)</f>
        <v>157</v>
      </c>
      <c r="N19" s="1061"/>
      <c r="O19" s="1064">
        <f>SUM(J19:N19,H19,C19)</f>
        <v>41117</v>
      </c>
    </row>
    <row r="20" spans="1:15" ht="8.25" customHeight="1" thickBot="1" x14ac:dyDescent="0.3">
      <c r="A20" s="451"/>
      <c r="B20" s="630"/>
      <c r="C20" s="612"/>
      <c r="D20" s="612"/>
      <c r="E20" s="612"/>
      <c r="F20" s="612"/>
      <c r="G20" s="1065"/>
      <c r="H20" s="612"/>
      <c r="I20" s="1066"/>
      <c r="J20" s="612"/>
      <c r="K20" s="612"/>
      <c r="L20" s="1067"/>
      <c r="M20" s="1067"/>
      <c r="N20" s="1068"/>
      <c r="O20" s="1057"/>
    </row>
    <row r="21" spans="1:15" ht="21.95" customHeight="1" thickBot="1" x14ac:dyDescent="0.3">
      <c r="A21" s="451"/>
      <c r="B21" s="626" t="s">
        <v>32</v>
      </c>
      <c r="C21" s="639">
        <v>39377</v>
      </c>
      <c r="D21" s="639">
        <f>SUM('[1]Euro 6 Fahrzeuge'!G22)</f>
        <v>1488</v>
      </c>
      <c r="E21" s="639">
        <f>SUM('[1]Euro 6 Fahrzeuge'!K22)</f>
        <v>651</v>
      </c>
      <c r="F21" s="639">
        <f>SUM('[1]Euro 6 Fahrzeuge'!O22)</f>
        <v>283</v>
      </c>
      <c r="G21" s="1058"/>
      <c r="H21" s="1062">
        <f>SUM(D21:F21)</f>
        <v>2422</v>
      </c>
      <c r="I21" s="1059"/>
      <c r="J21" s="639">
        <f>SUM('[1]Euro 6 Fahrzeuge'!AD22)</f>
        <v>76</v>
      </c>
      <c r="K21" s="639">
        <f>SUM('[1]Euro 6 Fahrzeuge'!AH22)</f>
        <v>5</v>
      </c>
      <c r="L21" s="1069">
        <f>SUM('[1]Euro 6 Fahrzeuge'!AL22)</f>
        <v>80</v>
      </c>
      <c r="M21" s="1069">
        <f>SUM('[1]Euro 6 Fahrzeuge'!AQ22)</f>
        <v>156</v>
      </c>
      <c r="N21" s="1061"/>
      <c r="O21" s="1064">
        <f>SUM(J21:N21,H21,C21)</f>
        <v>42116</v>
      </c>
    </row>
    <row r="22" spans="1:15" ht="8.25" customHeight="1" thickBot="1" x14ac:dyDescent="0.3">
      <c r="A22" s="451"/>
      <c r="B22" s="645"/>
      <c r="C22" s="612"/>
      <c r="D22" s="612"/>
      <c r="E22" s="612"/>
      <c r="F22" s="612"/>
      <c r="G22" s="1065"/>
      <c r="H22" s="612"/>
      <c r="I22" s="1066"/>
      <c r="J22" s="612"/>
      <c r="K22" s="612"/>
      <c r="L22" s="1067"/>
      <c r="M22" s="1067"/>
      <c r="N22" s="1068"/>
      <c r="O22" s="1057"/>
    </row>
    <row r="23" spans="1:15" ht="21.95" customHeight="1" thickBot="1" x14ac:dyDescent="0.3">
      <c r="A23" s="451"/>
      <c r="B23" s="626" t="s">
        <v>33</v>
      </c>
      <c r="C23" s="639">
        <f>SUM('[1]Euro 6 Fahrzeuge'!Z24)</f>
        <v>40341</v>
      </c>
      <c r="D23" s="639">
        <f>SUM('[1]Euro 6 Fahrzeuge'!G24)</f>
        <v>1788</v>
      </c>
      <c r="E23" s="639">
        <f>SUM('[1]Euro 6 Fahrzeuge'!K24)</f>
        <v>657</v>
      </c>
      <c r="F23" s="639">
        <f>SUM('[1]Euro 6 Fahrzeuge'!O24)</f>
        <v>291</v>
      </c>
      <c r="G23" s="1058"/>
      <c r="H23" s="1062">
        <f>SUM(D23:F23)</f>
        <v>2736</v>
      </c>
      <c r="I23" s="1059"/>
      <c r="J23" s="639">
        <f>SUM('[1]Euro 6 Fahrzeuge'!AD24)</f>
        <v>78</v>
      </c>
      <c r="K23" s="639">
        <f>SUM('[1]Euro 6 Fahrzeuge'!AH24)</f>
        <v>5</v>
      </c>
      <c r="L23" s="1069">
        <f>SUM('[1]Euro 6 Fahrzeuge'!AL24)</f>
        <v>85</v>
      </c>
      <c r="M23" s="1069">
        <f>SUM('[1]Euro 6 Fahrzeuge'!AQ24)</f>
        <v>157</v>
      </c>
      <c r="N23" s="1061"/>
      <c r="O23" s="1064">
        <f>SUM(J23:N23,H23,C23)</f>
        <v>43402</v>
      </c>
    </row>
    <row r="24" spans="1:15" ht="8.25" customHeight="1" thickBot="1" x14ac:dyDescent="0.3">
      <c r="A24" s="451"/>
      <c r="B24" s="630"/>
      <c r="C24" s="612"/>
      <c r="D24" s="612"/>
      <c r="E24" s="612"/>
      <c r="F24" s="612"/>
      <c r="G24" s="1065"/>
      <c r="H24" s="612"/>
      <c r="I24" s="1066"/>
      <c r="J24" s="612"/>
      <c r="K24" s="612"/>
      <c r="L24" s="1067"/>
      <c r="M24" s="1067"/>
      <c r="N24" s="1068"/>
      <c r="O24" s="1057"/>
    </row>
    <row r="25" spans="1:15" ht="21.95" customHeight="1" thickBot="1" x14ac:dyDescent="0.3">
      <c r="A25" s="451"/>
      <c r="B25" s="626" t="s">
        <v>34</v>
      </c>
      <c r="C25" s="570">
        <v>41241</v>
      </c>
      <c r="D25" s="570">
        <v>2143</v>
      </c>
      <c r="E25" s="570">
        <v>654</v>
      </c>
      <c r="F25" s="570">
        <v>326</v>
      </c>
      <c r="G25" s="1058"/>
      <c r="H25" s="1062">
        <f>SUM(D25:F25)</f>
        <v>3123</v>
      </c>
      <c r="I25" s="1059"/>
      <c r="J25" s="570">
        <v>78</v>
      </c>
      <c r="K25" s="570">
        <v>6</v>
      </c>
      <c r="L25" s="1063">
        <v>89</v>
      </c>
      <c r="M25" s="1063">
        <v>159</v>
      </c>
      <c r="N25" s="1061"/>
      <c r="O25" s="1064">
        <f>SUM(J25:N25,H25,C25)</f>
        <v>44696</v>
      </c>
    </row>
    <row r="26" spans="1:15" ht="8.25" customHeight="1" thickBot="1" x14ac:dyDescent="0.3">
      <c r="A26" s="451"/>
      <c r="B26" s="630"/>
      <c r="C26" s="612"/>
      <c r="D26" s="612"/>
      <c r="E26" s="612"/>
      <c r="F26" s="612"/>
      <c r="G26" s="1065"/>
      <c r="H26" s="612"/>
      <c r="I26" s="1066"/>
      <c r="J26" s="612"/>
      <c r="K26" s="612"/>
      <c r="L26" s="1067"/>
      <c r="M26" s="1067"/>
      <c r="N26" s="1068"/>
      <c r="O26" s="1057"/>
    </row>
    <row r="27" spans="1:15" ht="21.95" customHeight="1" thickBot="1" x14ac:dyDescent="0.3">
      <c r="A27" s="451"/>
      <c r="B27" s="626" t="s">
        <v>35</v>
      </c>
      <c r="C27" s="570">
        <v>41918</v>
      </c>
      <c r="D27" s="570">
        <v>2892</v>
      </c>
      <c r="E27" s="570">
        <v>674</v>
      </c>
      <c r="F27" s="570">
        <v>385</v>
      </c>
      <c r="G27" s="1058"/>
      <c r="H27" s="1062">
        <f>SUM(D27:F27)</f>
        <v>3951</v>
      </c>
      <c r="I27" s="1059"/>
      <c r="J27" s="570">
        <v>79</v>
      </c>
      <c r="K27" s="570">
        <v>7</v>
      </c>
      <c r="L27" s="1063">
        <v>94</v>
      </c>
      <c r="M27" s="1063">
        <v>160</v>
      </c>
      <c r="N27" s="1061"/>
      <c r="O27" s="1064">
        <f>SUM(J27:N27,H27,C27)</f>
        <v>46209</v>
      </c>
    </row>
    <row r="28" spans="1:15" ht="8.25" customHeight="1" thickBot="1" x14ac:dyDescent="0.3">
      <c r="A28" s="451"/>
      <c r="B28" s="630"/>
      <c r="C28" s="612"/>
      <c r="D28" s="612"/>
      <c r="E28" s="612"/>
      <c r="F28" s="612"/>
      <c r="G28" s="1065"/>
      <c r="H28" s="612"/>
      <c r="I28" s="1066"/>
      <c r="J28" s="612"/>
      <c r="K28" s="612"/>
      <c r="L28" s="1067"/>
      <c r="M28" s="1067"/>
      <c r="N28" s="1068"/>
      <c r="O28" s="1057"/>
    </row>
    <row r="29" spans="1:15" ht="21.95" customHeight="1" thickBot="1" x14ac:dyDescent="0.3">
      <c r="A29" s="451"/>
      <c r="B29" s="626" t="s">
        <v>36</v>
      </c>
      <c r="C29" s="570">
        <v>43245</v>
      </c>
      <c r="D29" s="570">
        <v>3445</v>
      </c>
      <c r="E29" s="570">
        <v>714</v>
      </c>
      <c r="F29" s="570">
        <v>442</v>
      </c>
      <c r="G29" s="1058"/>
      <c r="H29" s="1062">
        <f>SUM(D29:F29)</f>
        <v>4601</v>
      </c>
      <c r="I29" s="1059"/>
      <c r="J29" s="570">
        <v>91</v>
      </c>
      <c r="K29" s="570">
        <v>7</v>
      </c>
      <c r="L29" s="1063">
        <v>105</v>
      </c>
      <c r="M29" s="1063">
        <v>161</v>
      </c>
      <c r="N29" s="1061"/>
      <c r="O29" s="1064">
        <f>SUM(J29:N29,H29,C29)</f>
        <v>48210</v>
      </c>
    </row>
    <row r="30" spans="1:15" ht="8.25" customHeight="1" thickBot="1" x14ac:dyDescent="0.3">
      <c r="A30" s="451"/>
      <c r="B30" s="630"/>
      <c r="C30" s="612"/>
      <c r="D30" s="612"/>
      <c r="E30" s="612"/>
      <c r="F30" s="612"/>
      <c r="G30" s="1065"/>
      <c r="H30" s="612"/>
      <c r="I30" s="1066"/>
      <c r="J30" s="612"/>
      <c r="K30" s="612"/>
      <c r="L30" s="1067"/>
      <c r="M30" s="1067"/>
      <c r="N30" s="1068"/>
      <c r="O30" s="1057"/>
    </row>
    <row r="31" spans="1:15" ht="21.95" customHeight="1" thickBot="1" x14ac:dyDescent="0.3">
      <c r="A31" s="451"/>
      <c r="B31" s="626" t="s">
        <v>37</v>
      </c>
      <c r="C31" s="570">
        <v>44080</v>
      </c>
      <c r="D31" s="570">
        <v>3602</v>
      </c>
      <c r="E31" s="570">
        <v>759</v>
      </c>
      <c r="F31" s="570">
        <v>487</v>
      </c>
      <c r="G31" s="1058"/>
      <c r="H31" s="1062">
        <f>SUM(D31:F31)</f>
        <v>4848</v>
      </c>
      <c r="I31" s="1059"/>
      <c r="J31" s="570">
        <v>91</v>
      </c>
      <c r="K31" s="570">
        <v>7</v>
      </c>
      <c r="L31" s="1063">
        <v>107</v>
      </c>
      <c r="M31" s="1063">
        <v>210</v>
      </c>
      <c r="N31" s="1061"/>
      <c r="O31" s="1064">
        <f>SUM(J31,K31,L31,M31,H31,C31)</f>
        <v>49343</v>
      </c>
    </row>
    <row r="32" spans="1:15" ht="6" customHeight="1" thickBot="1" x14ac:dyDescent="0.25">
      <c r="A32" s="451"/>
      <c r="B32" s="647"/>
      <c r="C32" s="650"/>
      <c r="D32" s="650"/>
      <c r="E32" s="650"/>
      <c r="F32" s="650"/>
      <c r="G32" s="1070"/>
      <c r="H32" s="650"/>
      <c r="I32" s="1070"/>
      <c r="J32" s="650"/>
      <c r="K32" s="650"/>
      <c r="L32" s="651"/>
      <c r="M32" s="651"/>
      <c r="N32" s="1071"/>
      <c r="O32" s="1072"/>
    </row>
    <row r="33" spans="1:15" ht="30.75" customHeight="1" x14ac:dyDescent="0.25">
      <c r="A33" s="451"/>
      <c r="B33" s="986" t="s">
        <v>130</v>
      </c>
      <c r="C33" s="1538" t="s">
        <v>3</v>
      </c>
      <c r="D33" s="987" t="s">
        <v>4</v>
      </c>
      <c r="E33" s="988" t="s">
        <v>4</v>
      </c>
      <c r="F33" s="987" t="s">
        <v>4</v>
      </c>
      <c r="G33" s="989"/>
      <c r="H33" s="990" t="s">
        <v>4</v>
      </c>
      <c r="I33" s="991"/>
      <c r="J33" s="1540" t="s">
        <v>20</v>
      </c>
      <c r="K33" s="992" t="s">
        <v>131</v>
      </c>
      <c r="L33" s="993" t="s">
        <v>12</v>
      </c>
      <c r="M33" s="994" t="s">
        <v>13</v>
      </c>
      <c r="N33" s="995"/>
      <c r="O33" s="1542" t="s">
        <v>120</v>
      </c>
    </row>
    <row r="34" spans="1:15" ht="19.5" customHeight="1" thickBot="1" x14ac:dyDescent="0.3">
      <c r="A34" s="451"/>
      <c r="B34" s="996" t="s">
        <v>132</v>
      </c>
      <c r="C34" s="1539"/>
      <c r="D34" s="997" t="s">
        <v>133</v>
      </c>
      <c r="E34" s="998" t="s">
        <v>134</v>
      </c>
      <c r="F34" s="997" t="s">
        <v>135</v>
      </c>
      <c r="G34" s="1073"/>
      <c r="H34" s="1001" t="s">
        <v>136</v>
      </c>
      <c r="I34" s="1002"/>
      <c r="J34" s="1541"/>
      <c r="K34" s="1003" t="s">
        <v>137</v>
      </c>
      <c r="L34" s="1004" t="s">
        <v>23</v>
      </c>
      <c r="M34" s="1005" t="s">
        <v>24</v>
      </c>
      <c r="N34" s="1006"/>
      <c r="O34" s="1543"/>
    </row>
    <row r="35" spans="1:15" ht="18" x14ac:dyDescent="0.25">
      <c r="A35" s="451"/>
      <c r="B35" s="1007"/>
      <c r="C35" s="1074"/>
      <c r="D35" s="1009" t="s">
        <v>138</v>
      </c>
      <c r="E35" s="1010" t="s">
        <v>139</v>
      </c>
      <c r="F35" s="1075" t="s">
        <v>140</v>
      </c>
      <c r="G35" s="1076"/>
      <c r="H35" s="1013" t="s">
        <v>141</v>
      </c>
      <c r="I35" s="1012"/>
      <c r="J35" s="1014"/>
      <c r="K35" s="1003" t="s">
        <v>142</v>
      </c>
      <c r="L35" s="1015"/>
      <c r="M35" s="1016"/>
      <c r="N35" s="1017"/>
      <c r="O35" s="1018" t="s">
        <v>24</v>
      </c>
    </row>
    <row r="36" spans="1:15" ht="18.75" thickBot="1" x14ac:dyDescent="0.3">
      <c r="A36" s="451"/>
      <c r="B36" s="1077"/>
      <c r="C36" s="1078"/>
      <c r="D36" s="997" t="s">
        <v>139</v>
      </c>
      <c r="E36" s="1021" t="s">
        <v>143</v>
      </c>
      <c r="F36" s="1079" t="s">
        <v>144</v>
      </c>
      <c r="G36" s="1080"/>
      <c r="H36" s="1024" t="s">
        <v>135</v>
      </c>
      <c r="I36" s="1023"/>
      <c r="J36" s="1025"/>
      <c r="K36" s="1026" t="s">
        <v>145</v>
      </c>
      <c r="L36" s="1027"/>
      <c r="M36" s="1028"/>
      <c r="N36" s="1029"/>
      <c r="O36" s="1030" t="s">
        <v>146</v>
      </c>
    </row>
    <row r="37" spans="1:15" ht="4.5" customHeight="1" thickBot="1" x14ac:dyDescent="0.25">
      <c r="A37" s="689"/>
      <c r="B37" s="690"/>
      <c r="C37" s="691"/>
      <c r="D37" s="1081"/>
      <c r="E37" s="694"/>
      <c r="F37" s="695"/>
      <c r="G37" s="695"/>
      <c r="H37" s="695"/>
      <c r="I37" s="695"/>
      <c r="J37" s="696"/>
      <c r="K37" s="697"/>
      <c r="L37" s="698"/>
      <c r="M37" s="699"/>
      <c r="N37" s="699"/>
      <c r="O37" s="1082"/>
    </row>
  </sheetData>
  <mergeCells count="6">
    <mergeCell ref="C3:C4"/>
    <mergeCell ref="J3:J4"/>
    <mergeCell ref="O3:O4"/>
    <mergeCell ref="C33:C34"/>
    <mergeCell ref="J33:J34"/>
    <mergeCell ref="O33:O34"/>
  </mergeCells>
  <pageMargins left="0.78740157499999996" right="0.78740157499999996" top="0.85" bottom="0.81" header="0.4921259845" footer="0.4921259845"/>
  <pageSetup paperSize="9" scale="8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BB39"/>
  <sheetViews>
    <sheetView zoomScale="85" workbookViewId="0">
      <selection activeCell="N32" sqref="N32"/>
    </sheetView>
  </sheetViews>
  <sheetFormatPr baseColWidth="10" defaultRowHeight="12.75" x14ac:dyDescent="0.2"/>
  <cols>
    <col min="1" max="1" width="0.5703125" style="421" customWidth="1"/>
    <col min="2" max="2" width="10.5703125" style="421" customWidth="1"/>
    <col min="3" max="3" width="0.5703125" style="421" hidden="1" customWidth="1"/>
    <col min="4" max="5" width="8.7109375" style="421" customWidth="1"/>
    <col min="6" max="7" width="9.7109375" style="421" customWidth="1"/>
    <col min="8" max="9" width="8.7109375" style="421" customWidth="1"/>
    <col min="10" max="11" width="9.7109375" style="421" customWidth="1"/>
    <col min="12" max="13" width="8.7109375" style="421" customWidth="1"/>
    <col min="14" max="15" width="9.7109375" style="421" customWidth="1"/>
    <col min="16" max="16" width="0.42578125" style="421" customWidth="1"/>
    <col min="17" max="20" width="9.7109375" style="421" customWidth="1"/>
    <col min="21" max="21" width="0.5703125" style="421" customWidth="1"/>
    <col min="22" max="22" width="12.7109375" style="421" customWidth="1"/>
    <col min="23" max="24" width="8.7109375" style="421" customWidth="1"/>
    <col min="25" max="26" width="9.7109375" style="421" customWidth="1"/>
    <col min="27" max="28" width="8.7109375" style="421" customWidth="1"/>
    <col min="29" max="30" width="9.7109375" style="421" customWidth="1"/>
    <col min="31" max="32" width="8.7109375" style="421" customWidth="1"/>
    <col min="33" max="34" width="9.7109375" style="421" customWidth="1"/>
    <col min="35" max="36" width="8.7109375" style="421" customWidth="1"/>
    <col min="37" max="38" width="9.7109375" style="421" customWidth="1"/>
    <col min="39" max="39" width="12.7109375" style="421" customWidth="1"/>
    <col min="40" max="41" width="8.7109375" style="421" customWidth="1"/>
    <col min="42" max="43" width="9.7109375" style="421" customWidth="1"/>
    <col min="44" max="44" width="0.140625" style="421" customWidth="1"/>
    <col min="45" max="47" width="10.7109375" style="421" customWidth="1"/>
    <col min="48" max="48" width="10.85546875" style="421" customWidth="1"/>
    <col min="49" max="49" width="1" style="421" customWidth="1"/>
    <col min="50" max="52" width="13.7109375" style="421" customWidth="1"/>
    <col min="53" max="53" width="0.5703125" style="421" customWidth="1"/>
    <col min="54" max="54" width="13.7109375" style="421" customWidth="1"/>
    <col min="55" max="16384" width="11.42578125" style="421"/>
  </cols>
  <sheetData>
    <row r="1" spans="1:54" ht="16.5" customHeight="1" thickBot="1" x14ac:dyDescent="0.35">
      <c r="A1" s="416"/>
      <c r="B1" s="980"/>
      <c r="C1" s="1083"/>
      <c r="D1" s="981"/>
      <c r="E1" s="981"/>
      <c r="F1" s="981"/>
      <c r="G1" s="981"/>
      <c r="H1" s="981"/>
      <c r="I1" s="981"/>
      <c r="J1" s="981"/>
      <c r="K1" s="981"/>
      <c r="L1" s="982" t="s">
        <v>147</v>
      </c>
      <c r="M1" s="982"/>
      <c r="N1" s="982"/>
      <c r="O1" s="982"/>
      <c r="P1" s="981"/>
      <c r="Q1" s="981"/>
      <c r="R1" s="981"/>
      <c r="S1" s="981"/>
      <c r="T1" s="981"/>
      <c r="U1" s="981"/>
      <c r="V1" s="980"/>
      <c r="W1" s="981"/>
      <c r="X1" s="981"/>
      <c r="Y1" s="981"/>
      <c r="Z1" s="981"/>
      <c r="AA1" s="981"/>
      <c r="AB1" s="1084" t="s">
        <v>148</v>
      </c>
      <c r="AC1" s="981"/>
      <c r="AD1" s="981"/>
      <c r="AE1" s="981"/>
      <c r="AF1" s="981"/>
      <c r="AG1" s="981"/>
      <c r="AH1" s="981"/>
      <c r="AI1" s="982"/>
      <c r="AJ1" s="981"/>
      <c r="AK1" s="981"/>
      <c r="AL1" s="981"/>
      <c r="AM1" s="1085"/>
      <c r="AN1" s="418"/>
      <c r="AO1" s="1086" t="s">
        <v>148</v>
      </c>
      <c r="AP1" s="418"/>
      <c r="AQ1" s="419"/>
      <c r="AR1" s="981"/>
      <c r="AS1" s="981"/>
      <c r="AT1" s="1087" t="s">
        <v>149</v>
      </c>
      <c r="AU1" s="1088"/>
      <c r="AV1" s="1088"/>
      <c r="AW1" s="1089"/>
      <c r="AX1" s="1090"/>
      <c r="AY1" s="1091" t="s">
        <v>150</v>
      </c>
      <c r="AZ1" s="1092"/>
      <c r="BA1" s="1092"/>
      <c r="BB1" s="1093"/>
    </row>
    <row r="2" spans="1:54" ht="4.5" customHeight="1" thickBot="1" x14ac:dyDescent="0.3">
      <c r="A2" s="451"/>
      <c r="B2" s="983"/>
      <c r="C2" s="1094"/>
      <c r="D2" s="984"/>
      <c r="E2" s="984"/>
      <c r="F2" s="984"/>
      <c r="G2" s="984"/>
      <c r="H2" s="985"/>
      <c r="I2" s="985"/>
      <c r="J2" s="985"/>
      <c r="K2" s="985"/>
      <c r="L2" s="985"/>
      <c r="M2" s="985"/>
      <c r="N2" s="985"/>
      <c r="O2" s="985"/>
      <c r="P2" s="985"/>
      <c r="Q2" s="985"/>
      <c r="R2" s="985"/>
      <c r="S2" s="985"/>
      <c r="T2" s="985"/>
      <c r="U2" s="985"/>
      <c r="V2" s="983"/>
      <c r="W2" s="984"/>
      <c r="X2" s="984"/>
      <c r="Y2" s="984"/>
      <c r="Z2" s="984"/>
      <c r="AA2" s="985"/>
      <c r="AB2" s="985"/>
      <c r="AC2" s="985"/>
      <c r="AD2" s="985"/>
      <c r="AE2" s="985"/>
      <c r="AF2" s="985"/>
      <c r="AG2" s="985"/>
      <c r="AH2" s="985"/>
      <c r="AI2" s="985"/>
      <c r="AJ2" s="984"/>
      <c r="AK2" s="984"/>
      <c r="AL2" s="1095"/>
      <c r="AM2" s="983"/>
      <c r="AN2" s="1095"/>
      <c r="AO2" s="1095"/>
      <c r="AP2" s="1095"/>
      <c r="AQ2" s="1095"/>
      <c r="AR2" s="984"/>
      <c r="AS2" s="985"/>
      <c r="AT2" s="1096"/>
      <c r="AU2" s="1096"/>
      <c r="AV2" s="1096"/>
      <c r="AW2" s="1097"/>
      <c r="AX2" s="1098"/>
      <c r="AY2" s="1099"/>
      <c r="AZ2" s="1100"/>
      <c r="BA2" s="1101"/>
      <c r="BB2" s="1102"/>
    </row>
    <row r="3" spans="1:54" ht="18" customHeight="1" x14ac:dyDescent="0.45">
      <c r="A3" s="451"/>
      <c r="B3" s="986" t="s">
        <v>130</v>
      </c>
      <c r="C3" s="1103"/>
      <c r="D3" s="1553" t="s">
        <v>151</v>
      </c>
      <c r="E3" s="1554"/>
      <c r="F3" s="1555"/>
      <c r="G3" s="936" t="s">
        <v>4</v>
      </c>
      <c r="H3" s="1553" t="s">
        <v>152</v>
      </c>
      <c r="I3" s="1554"/>
      <c r="J3" s="1555"/>
      <c r="K3" s="936" t="s">
        <v>4</v>
      </c>
      <c r="L3" s="1553" t="s">
        <v>153</v>
      </c>
      <c r="M3" s="1554"/>
      <c r="N3" s="1555"/>
      <c r="O3" s="936" t="s">
        <v>4</v>
      </c>
      <c r="P3" s="989"/>
      <c r="Q3" s="1557" t="s">
        <v>154</v>
      </c>
      <c r="R3" s="1558"/>
      <c r="S3" s="1559"/>
      <c r="T3" s="1104" t="s">
        <v>4</v>
      </c>
      <c r="U3" s="991"/>
      <c r="V3" s="986" t="s">
        <v>130</v>
      </c>
      <c r="W3" s="1560" t="s">
        <v>155</v>
      </c>
      <c r="X3" s="1554"/>
      <c r="Y3" s="1555"/>
      <c r="Z3" s="936" t="s">
        <v>3</v>
      </c>
      <c r="AA3" s="1562" t="s">
        <v>156</v>
      </c>
      <c r="AB3" s="1563"/>
      <c r="AC3" s="1564"/>
      <c r="AD3" s="1105" t="s">
        <v>20</v>
      </c>
      <c r="AE3" s="1568" t="s">
        <v>157</v>
      </c>
      <c r="AF3" s="1569"/>
      <c r="AG3" s="1570"/>
      <c r="AH3" s="1106" t="s">
        <v>131</v>
      </c>
      <c r="AI3" s="1571" t="s">
        <v>158</v>
      </c>
      <c r="AJ3" s="1554"/>
      <c r="AK3" s="1554"/>
      <c r="AL3" s="1107" t="s">
        <v>12</v>
      </c>
      <c r="AM3" s="986" t="s">
        <v>130</v>
      </c>
      <c r="AN3" s="1572" t="s">
        <v>159</v>
      </c>
      <c r="AO3" s="1554"/>
      <c r="AP3" s="1555"/>
      <c r="AQ3" s="1108" t="s">
        <v>13</v>
      </c>
      <c r="AR3" s="1109"/>
      <c r="AS3" s="1573" t="s">
        <v>149</v>
      </c>
      <c r="AT3" s="1554"/>
      <c r="AU3" s="1554"/>
      <c r="AV3" s="1110" t="s">
        <v>120</v>
      </c>
      <c r="AW3" s="1097"/>
      <c r="AX3" s="1574" t="s">
        <v>150</v>
      </c>
      <c r="AY3" s="1575"/>
      <c r="AZ3" s="1575"/>
      <c r="BA3" s="1111"/>
      <c r="BB3" s="1112" t="s">
        <v>76</v>
      </c>
    </row>
    <row r="4" spans="1:54" ht="18.75" customHeight="1" thickBot="1" x14ac:dyDescent="0.5">
      <c r="A4" s="451"/>
      <c r="B4" s="996" t="s">
        <v>132</v>
      </c>
      <c r="C4" s="1113"/>
      <c r="D4" s="1556"/>
      <c r="E4" s="1551"/>
      <c r="F4" s="1552"/>
      <c r="G4" s="939" t="s">
        <v>133</v>
      </c>
      <c r="H4" s="1556"/>
      <c r="I4" s="1551"/>
      <c r="J4" s="1552"/>
      <c r="K4" s="939" t="s">
        <v>134</v>
      </c>
      <c r="L4" s="1556"/>
      <c r="M4" s="1551"/>
      <c r="N4" s="1552"/>
      <c r="O4" s="939" t="s">
        <v>135</v>
      </c>
      <c r="P4" s="1000"/>
      <c r="Q4" s="1544" t="s">
        <v>146</v>
      </c>
      <c r="R4" s="1545"/>
      <c r="S4" s="1546"/>
      <c r="T4" s="1114" t="s">
        <v>160</v>
      </c>
      <c r="U4" s="1002"/>
      <c r="V4" s="996" t="s">
        <v>132</v>
      </c>
      <c r="W4" s="1561"/>
      <c r="X4" s="1551"/>
      <c r="Y4" s="1552"/>
      <c r="Z4" s="1115"/>
      <c r="AA4" s="1565"/>
      <c r="AB4" s="1566"/>
      <c r="AC4" s="1567"/>
      <c r="AD4" s="1116" t="s">
        <v>161</v>
      </c>
      <c r="AE4" s="1547" t="s">
        <v>162</v>
      </c>
      <c r="AF4" s="1548"/>
      <c r="AG4" s="1549"/>
      <c r="AH4" s="1117" t="s">
        <v>137</v>
      </c>
      <c r="AI4" s="1556"/>
      <c r="AJ4" s="1551"/>
      <c r="AK4" s="1551"/>
      <c r="AL4" s="1118" t="s">
        <v>23</v>
      </c>
      <c r="AM4" s="996" t="s">
        <v>132</v>
      </c>
      <c r="AN4" s="1550"/>
      <c r="AO4" s="1551"/>
      <c r="AP4" s="1552"/>
      <c r="AQ4" s="1119" t="s">
        <v>163</v>
      </c>
      <c r="AR4" s="1120"/>
      <c r="AS4" s="1556"/>
      <c r="AT4" s="1551"/>
      <c r="AU4" s="1551"/>
      <c r="AV4" s="1121" t="s">
        <v>76</v>
      </c>
      <c r="AW4" s="1097"/>
      <c r="AX4" s="1576"/>
      <c r="AY4" s="1577"/>
      <c r="AZ4" s="1577"/>
      <c r="BA4" s="1122"/>
      <c r="BB4" s="1123" t="s">
        <v>24</v>
      </c>
    </row>
    <row r="5" spans="1:54" ht="18" x14ac:dyDescent="0.25">
      <c r="A5" s="451"/>
      <c r="B5" s="1007"/>
      <c r="C5" s="1124"/>
      <c r="D5" s="1125" t="s">
        <v>164</v>
      </c>
      <c r="E5" s="1126" t="s">
        <v>165</v>
      </c>
      <c r="F5" s="1127" t="s">
        <v>166</v>
      </c>
      <c r="G5" s="1128"/>
      <c r="H5" s="1125" t="s">
        <v>164</v>
      </c>
      <c r="I5" s="1126" t="s">
        <v>165</v>
      </c>
      <c r="J5" s="1127" t="s">
        <v>166</v>
      </c>
      <c r="K5" s="1128"/>
      <c r="L5" s="1125" t="s">
        <v>164</v>
      </c>
      <c r="M5" s="1126" t="s">
        <v>165</v>
      </c>
      <c r="N5" s="1127" t="s">
        <v>166</v>
      </c>
      <c r="O5" s="1128"/>
      <c r="P5" s="1012"/>
      <c r="Q5" s="1129" t="s">
        <v>164</v>
      </c>
      <c r="R5" s="1130" t="s">
        <v>165</v>
      </c>
      <c r="S5" s="1130" t="s">
        <v>167</v>
      </c>
      <c r="T5" s="1131" t="s">
        <v>135</v>
      </c>
      <c r="U5" s="1012"/>
      <c r="V5" s="1007"/>
      <c r="W5" s="1008" t="s">
        <v>164</v>
      </c>
      <c r="X5" s="1008" t="s">
        <v>165</v>
      </c>
      <c r="Y5" s="1008" t="s">
        <v>167</v>
      </c>
      <c r="Z5" s="1128"/>
      <c r="AA5" s="1132" t="s">
        <v>164</v>
      </c>
      <c r="AB5" s="1132" t="s">
        <v>165</v>
      </c>
      <c r="AC5" s="1132" t="s">
        <v>167</v>
      </c>
      <c r="AD5" s="1133" t="s">
        <v>168</v>
      </c>
      <c r="AE5" s="1134" t="s">
        <v>164</v>
      </c>
      <c r="AF5" s="1135" t="s">
        <v>165</v>
      </c>
      <c r="AG5" s="1135" t="s">
        <v>167</v>
      </c>
      <c r="AH5" s="1136" t="s">
        <v>169</v>
      </c>
      <c r="AI5" s="1015" t="s">
        <v>164</v>
      </c>
      <c r="AJ5" s="1015" t="s">
        <v>165</v>
      </c>
      <c r="AK5" s="1015" t="s">
        <v>166</v>
      </c>
      <c r="AL5" s="1137"/>
      <c r="AM5" s="1007"/>
      <c r="AN5" s="1138" t="s">
        <v>164</v>
      </c>
      <c r="AO5" s="1138" t="s">
        <v>165</v>
      </c>
      <c r="AP5" s="1138" t="s">
        <v>167</v>
      </c>
      <c r="AQ5" s="1137"/>
      <c r="AR5" s="1012"/>
      <c r="AS5" s="1139" t="s">
        <v>24</v>
      </c>
      <c r="AT5" s="1140" t="s">
        <v>165</v>
      </c>
      <c r="AU5" s="1140" t="s">
        <v>167</v>
      </c>
      <c r="AV5" s="1141" t="s">
        <v>170</v>
      </c>
      <c r="AW5" s="1097"/>
      <c r="AX5" s="1142" t="s">
        <v>24</v>
      </c>
      <c r="AY5" s="1143" t="s">
        <v>165</v>
      </c>
      <c r="AZ5" s="1142" t="s">
        <v>167</v>
      </c>
      <c r="BA5" s="1144"/>
      <c r="BB5" s="1123" t="s">
        <v>146</v>
      </c>
    </row>
    <row r="6" spans="1:54" ht="18" x14ac:dyDescent="0.25">
      <c r="A6" s="451"/>
      <c r="B6" s="1145"/>
      <c r="C6" s="1124"/>
      <c r="D6" s="1146" t="s">
        <v>171</v>
      </c>
      <c r="E6" s="1147" t="s">
        <v>172</v>
      </c>
      <c r="F6" s="1147" t="s">
        <v>173</v>
      </c>
      <c r="G6" s="1148" t="s">
        <v>170</v>
      </c>
      <c r="H6" s="1146" t="s">
        <v>171</v>
      </c>
      <c r="I6" s="1147" t="s">
        <v>172</v>
      </c>
      <c r="J6" s="1147" t="s">
        <v>173</v>
      </c>
      <c r="K6" s="1148" t="s">
        <v>174</v>
      </c>
      <c r="L6" s="1146" t="s">
        <v>171</v>
      </c>
      <c r="M6" s="1147" t="s">
        <v>172</v>
      </c>
      <c r="N6" s="1147" t="s">
        <v>173</v>
      </c>
      <c r="O6" s="1148" t="s">
        <v>170</v>
      </c>
      <c r="P6" s="1144"/>
      <c r="Q6" s="1149" t="s">
        <v>171</v>
      </c>
      <c r="R6" s="1150" t="s">
        <v>172</v>
      </c>
      <c r="S6" s="1150" t="s">
        <v>173</v>
      </c>
      <c r="T6" s="1151"/>
      <c r="U6" s="1144"/>
      <c r="V6" s="1145"/>
      <c r="W6" s="1152" t="s">
        <v>171</v>
      </c>
      <c r="X6" s="1152" t="s">
        <v>172</v>
      </c>
      <c r="Y6" s="1152" t="s">
        <v>173</v>
      </c>
      <c r="Z6" s="1148" t="s">
        <v>170</v>
      </c>
      <c r="AA6" s="1132" t="s">
        <v>165</v>
      </c>
      <c r="AB6" s="1132" t="s">
        <v>172</v>
      </c>
      <c r="AC6" s="1132" t="s">
        <v>173</v>
      </c>
      <c r="AD6" s="1153" t="s">
        <v>170</v>
      </c>
      <c r="AE6" s="1134" t="s">
        <v>165</v>
      </c>
      <c r="AF6" s="1135" t="s">
        <v>172</v>
      </c>
      <c r="AG6" s="1135" t="s">
        <v>173</v>
      </c>
      <c r="AH6" s="1153" t="s">
        <v>170</v>
      </c>
      <c r="AI6" s="1154" t="s">
        <v>165</v>
      </c>
      <c r="AJ6" s="1154" t="s">
        <v>172</v>
      </c>
      <c r="AK6" s="1154" t="s">
        <v>173</v>
      </c>
      <c r="AL6" s="1153" t="s">
        <v>170</v>
      </c>
      <c r="AM6" s="1145"/>
      <c r="AN6" s="1138" t="s">
        <v>165</v>
      </c>
      <c r="AO6" s="1138" t="s">
        <v>172</v>
      </c>
      <c r="AP6" s="1138" t="s">
        <v>173</v>
      </c>
      <c r="AQ6" s="1153" t="s">
        <v>170</v>
      </c>
      <c r="AR6" s="1144"/>
      <c r="AS6" s="1139" t="s">
        <v>164</v>
      </c>
      <c r="AT6" s="1140" t="s">
        <v>172</v>
      </c>
      <c r="AU6" s="1140" t="s">
        <v>173</v>
      </c>
      <c r="AV6" s="1141"/>
      <c r="AW6" s="1097"/>
      <c r="AX6" s="1142" t="s">
        <v>164</v>
      </c>
      <c r="AY6" s="1143" t="s">
        <v>172</v>
      </c>
      <c r="AZ6" s="1142" t="s">
        <v>173</v>
      </c>
      <c r="BA6" s="1144"/>
      <c r="BB6" s="1123"/>
    </row>
    <row r="7" spans="1:54" ht="18.75" thickBot="1" x14ac:dyDescent="0.3">
      <c r="A7" s="451"/>
      <c r="B7" s="1019">
        <v>2017</v>
      </c>
      <c r="C7" s="1155"/>
      <c r="D7" s="1156" t="s">
        <v>173</v>
      </c>
      <c r="E7" s="1157"/>
      <c r="F7" s="1157"/>
      <c r="G7" s="1158" t="s">
        <v>175</v>
      </c>
      <c r="H7" s="1156" t="s">
        <v>173</v>
      </c>
      <c r="I7" s="1157"/>
      <c r="J7" s="1157"/>
      <c r="K7" s="1158" t="s">
        <v>175</v>
      </c>
      <c r="L7" s="1156" t="s">
        <v>173</v>
      </c>
      <c r="M7" s="1157"/>
      <c r="N7" s="1157"/>
      <c r="O7" s="1158" t="s">
        <v>175</v>
      </c>
      <c r="P7" s="1023"/>
      <c r="Q7" s="1159" t="s">
        <v>173</v>
      </c>
      <c r="R7" s="1160"/>
      <c r="S7" s="1160"/>
      <c r="T7" s="1161" t="s">
        <v>44</v>
      </c>
      <c r="U7" s="1023"/>
      <c r="V7" s="1019">
        <v>2017</v>
      </c>
      <c r="W7" s="1162" t="s">
        <v>173</v>
      </c>
      <c r="X7" s="1020"/>
      <c r="Y7" s="1020"/>
      <c r="Z7" s="1158" t="s">
        <v>175</v>
      </c>
      <c r="AA7" s="1163" t="s">
        <v>173</v>
      </c>
      <c r="AB7" s="1163"/>
      <c r="AC7" s="1163"/>
      <c r="AD7" s="1164" t="s">
        <v>175</v>
      </c>
      <c r="AE7" s="1165" t="s">
        <v>173</v>
      </c>
      <c r="AF7" s="1166"/>
      <c r="AG7" s="1166"/>
      <c r="AH7" s="1164" t="s">
        <v>175</v>
      </c>
      <c r="AI7" s="1027" t="s">
        <v>173</v>
      </c>
      <c r="AJ7" s="1027"/>
      <c r="AK7" s="1027"/>
      <c r="AL7" s="1164" t="s">
        <v>175</v>
      </c>
      <c r="AM7" s="1019">
        <v>2017</v>
      </c>
      <c r="AN7" s="1167" t="s">
        <v>173</v>
      </c>
      <c r="AO7" s="1167"/>
      <c r="AP7" s="1167"/>
      <c r="AQ7" s="1164" t="s">
        <v>175</v>
      </c>
      <c r="AR7" s="1023"/>
      <c r="AS7" s="1168" t="s">
        <v>176</v>
      </c>
      <c r="AT7" s="1169"/>
      <c r="AU7" s="1169"/>
      <c r="AV7" s="1170" t="s">
        <v>175</v>
      </c>
      <c r="AW7" s="1097"/>
      <c r="AX7" s="1171" t="s">
        <v>176</v>
      </c>
      <c r="AY7" s="1172"/>
      <c r="AZ7" s="1173"/>
      <c r="BA7" s="1174"/>
      <c r="BB7" s="1175"/>
    </row>
    <row r="8" spans="1:54" ht="15.75" customHeight="1" thickBot="1" x14ac:dyDescent="0.35">
      <c r="A8" s="451"/>
      <c r="B8" s="1031" t="s">
        <v>15</v>
      </c>
      <c r="C8" s="1176"/>
      <c r="D8" s="1033"/>
      <c r="E8" s="1033"/>
      <c r="F8" s="1033"/>
      <c r="G8" s="1033"/>
      <c r="H8" s="1034"/>
      <c r="I8" s="1177"/>
      <c r="J8" s="1177"/>
      <c r="K8" s="1177"/>
      <c r="L8" s="1035"/>
      <c r="M8" s="1035"/>
      <c r="N8" s="1035"/>
      <c r="O8" s="1035"/>
      <c r="P8" s="1035"/>
      <c r="Q8" s="1036"/>
      <c r="R8" s="1036"/>
      <c r="S8" s="1036"/>
      <c r="T8" s="1036"/>
      <c r="U8" s="1036"/>
      <c r="V8" s="1031" t="s">
        <v>15</v>
      </c>
      <c r="W8" s="1032"/>
      <c r="X8" s="1032"/>
      <c r="Y8" s="1032"/>
      <c r="Z8" s="1032"/>
      <c r="AA8" s="1037"/>
      <c r="AB8" s="1178"/>
      <c r="AC8" s="1178"/>
      <c r="AD8" s="1178"/>
      <c r="AE8" s="1038"/>
      <c r="AF8" s="1038"/>
      <c r="AG8" s="1038"/>
      <c r="AH8" s="1038"/>
      <c r="AI8" s="1039"/>
      <c r="AJ8" s="1179"/>
      <c r="AK8" s="1179"/>
      <c r="AL8" s="1179"/>
      <c r="AM8" s="1031" t="s">
        <v>15</v>
      </c>
      <c r="AN8" s="1040"/>
      <c r="AO8" s="1040"/>
      <c r="AP8" s="1040"/>
      <c r="AQ8" s="1040"/>
      <c r="AR8" s="1040"/>
      <c r="AS8" s="1180"/>
      <c r="AT8" s="1181"/>
      <c r="AU8" s="1181"/>
      <c r="AV8" s="1182"/>
      <c r="AW8" s="1097"/>
      <c r="AX8" s="1183"/>
      <c r="AY8" s="1184"/>
      <c r="AZ8" s="1184"/>
      <c r="BA8" s="1185"/>
      <c r="BB8" s="1186"/>
    </row>
    <row r="9" spans="1:54" ht="13.5" hidden="1" customHeight="1" thickBot="1" x14ac:dyDescent="0.25">
      <c r="A9" s="451"/>
      <c r="B9" s="534"/>
      <c r="C9" s="1187"/>
      <c r="D9" s="1043"/>
      <c r="E9" s="1043"/>
      <c r="F9" s="1043"/>
      <c r="G9" s="1043"/>
      <c r="H9" s="1044"/>
      <c r="I9" s="1044"/>
      <c r="J9" s="1044"/>
      <c r="K9" s="1044"/>
      <c r="L9" s="1045"/>
      <c r="M9" s="1045"/>
      <c r="N9" s="1045"/>
      <c r="O9" s="1045"/>
      <c r="P9" s="1045"/>
      <c r="Q9" s="1045"/>
      <c r="R9" s="1045"/>
      <c r="S9" s="1045"/>
      <c r="T9" s="1045"/>
      <c r="U9" s="1045"/>
      <c r="V9" s="534"/>
      <c r="W9" s="1042"/>
      <c r="X9" s="1042"/>
      <c r="Y9" s="1042"/>
      <c r="Z9" s="1042"/>
      <c r="AA9" s="1046"/>
      <c r="AB9" s="1046"/>
      <c r="AC9" s="1046"/>
      <c r="AD9" s="1046"/>
      <c r="AE9" s="1047"/>
      <c r="AF9" s="1188"/>
      <c r="AG9" s="1188"/>
      <c r="AH9" s="1188"/>
      <c r="AI9" s="1048"/>
      <c r="AJ9" s="1048"/>
      <c r="AK9" s="1048"/>
      <c r="AL9" s="1048"/>
      <c r="AM9" s="534"/>
      <c r="AN9" s="1048"/>
      <c r="AO9" s="1048"/>
      <c r="AP9" s="1048"/>
      <c r="AQ9" s="1048"/>
      <c r="AR9" s="1048"/>
      <c r="AS9" s="1189"/>
      <c r="AT9" s="1190"/>
      <c r="AU9" s="1190"/>
      <c r="AV9" s="1191"/>
      <c r="AW9" s="1097"/>
      <c r="AX9" s="1192"/>
      <c r="AY9" s="426"/>
      <c r="AZ9" s="1193"/>
      <c r="BA9" s="1101"/>
      <c r="BB9" s="1194"/>
    </row>
    <row r="10" spans="1:54" ht="21.95" customHeight="1" thickBot="1" x14ac:dyDescent="0.35">
      <c r="A10" s="451"/>
      <c r="B10" s="1195" t="s">
        <v>26</v>
      </c>
      <c r="C10" s="1196"/>
      <c r="D10" s="1050">
        <v>298</v>
      </c>
      <c r="E10" s="1050">
        <v>0</v>
      </c>
      <c r="F10" s="1050">
        <v>704</v>
      </c>
      <c r="G10" s="1197">
        <f>SUM(D10:F10)</f>
        <v>1002</v>
      </c>
      <c r="H10" s="1050">
        <v>101</v>
      </c>
      <c r="I10" s="1050">
        <v>0</v>
      </c>
      <c r="J10" s="1050">
        <v>539</v>
      </c>
      <c r="K10" s="1197">
        <f>SUM(H10:J10)</f>
        <v>640</v>
      </c>
      <c r="L10" s="1050">
        <v>155</v>
      </c>
      <c r="M10" s="1050">
        <v>0</v>
      </c>
      <c r="N10" s="1050">
        <v>111</v>
      </c>
      <c r="O10" s="1197">
        <f>SUM(L10:N10)</f>
        <v>266</v>
      </c>
      <c r="P10" s="1051"/>
      <c r="Q10" s="1052">
        <f>SUM(D10,H10,L10)</f>
        <v>554</v>
      </c>
      <c r="R10" s="1052">
        <f>SUM(E10,I10,M10)</f>
        <v>0</v>
      </c>
      <c r="S10" s="1052">
        <f>SUM(F10,J10,N10)</f>
        <v>1354</v>
      </c>
      <c r="T10" s="1197">
        <f>SUM(Q10:S10)</f>
        <v>1908</v>
      </c>
      <c r="U10" s="1053"/>
      <c r="V10" s="557" t="s">
        <v>26</v>
      </c>
      <c r="W10" s="1050">
        <v>21206</v>
      </c>
      <c r="X10" s="1050">
        <v>6223</v>
      </c>
      <c r="Y10" s="1050">
        <v>5296</v>
      </c>
      <c r="Z10" s="1197">
        <f>SUM(W10:Y10)</f>
        <v>32725</v>
      </c>
      <c r="AA10" s="1050">
        <v>69</v>
      </c>
      <c r="AB10" s="1050">
        <v>1</v>
      </c>
      <c r="AC10" s="1050">
        <v>1</v>
      </c>
      <c r="AD10" s="1197">
        <f>SUM(AA10:AC10)</f>
        <v>71</v>
      </c>
      <c r="AE10" s="1050">
        <v>4</v>
      </c>
      <c r="AF10" s="1054">
        <v>0</v>
      </c>
      <c r="AG10" s="1054">
        <v>0</v>
      </c>
      <c r="AH10" s="1198">
        <f>SUM(AE10:AG10)</f>
        <v>4</v>
      </c>
      <c r="AI10" s="1054">
        <v>27</v>
      </c>
      <c r="AJ10" s="1054">
        <v>0</v>
      </c>
      <c r="AK10" s="1054">
        <v>0</v>
      </c>
      <c r="AL10" s="1198">
        <f>SUM(AI10:AK10)</f>
        <v>27</v>
      </c>
      <c r="AM10" s="557" t="s">
        <v>26</v>
      </c>
      <c r="AN10" s="1054">
        <v>29</v>
      </c>
      <c r="AO10" s="1054">
        <v>0</v>
      </c>
      <c r="AP10" s="1054">
        <v>123</v>
      </c>
      <c r="AQ10" s="1198">
        <f>SUM(AN10:AP10)</f>
        <v>152</v>
      </c>
      <c r="AR10" s="1055"/>
      <c r="AS10" s="1199">
        <v>10363</v>
      </c>
      <c r="AT10" s="1056">
        <f>SUM(AO10,AJ10,AF10,AB10,X10,R10)</f>
        <v>6224</v>
      </c>
      <c r="AU10" s="1056">
        <f>SUM(AP10,AK10,AG10,AC10,Y10,S10)</f>
        <v>6774</v>
      </c>
      <c r="AV10" s="1200">
        <f>SUM(AS10:AU10)</f>
        <v>23361</v>
      </c>
      <c r="AW10" s="1097"/>
      <c r="AX10" s="1201">
        <v>52559</v>
      </c>
      <c r="AY10" s="1202">
        <v>8571</v>
      </c>
      <c r="AZ10" s="1203">
        <v>55966</v>
      </c>
      <c r="BA10" s="1204"/>
      <c r="BB10" s="1202">
        <f>SUM(AX10:AZ10)</f>
        <v>117096</v>
      </c>
    </row>
    <row r="11" spans="1:54" ht="8.25" customHeight="1" thickBot="1" x14ac:dyDescent="0.35">
      <c r="A11" s="451"/>
      <c r="B11" s="1205"/>
      <c r="C11" s="1206"/>
      <c r="D11" s="1057"/>
      <c r="E11" s="1057"/>
      <c r="F11" s="1057"/>
      <c r="G11" s="1057"/>
      <c r="H11" s="1057"/>
      <c r="I11" s="1057"/>
      <c r="J11" s="1057"/>
      <c r="K11" s="1057"/>
      <c r="L11" s="1057"/>
      <c r="M11" s="1057"/>
      <c r="N11" s="1057"/>
      <c r="O11" s="1057"/>
      <c r="P11" s="1058"/>
      <c r="Q11" s="1057"/>
      <c r="R11" s="1057"/>
      <c r="S11" s="1057"/>
      <c r="T11" s="1057"/>
      <c r="U11" s="1059"/>
      <c r="V11" s="600"/>
      <c r="W11" s="1057"/>
      <c r="X11" s="1057"/>
      <c r="Y11" s="1057"/>
      <c r="Z11" s="1057"/>
      <c r="AA11" s="1057"/>
      <c r="AB11" s="1057"/>
      <c r="AC11" s="1057"/>
      <c r="AD11" s="1057"/>
      <c r="AE11" s="1057"/>
      <c r="AF11" s="1060"/>
      <c r="AG11" s="1060"/>
      <c r="AH11" s="1060"/>
      <c r="AI11" s="1060"/>
      <c r="AJ11" s="1060"/>
      <c r="AK11" s="1060"/>
      <c r="AL11" s="1060"/>
      <c r="AM11" s="600"/>
      <c r="AN11" s="1060"/>
      <c r="AO11" s="1060"/>
      <c r="AP11" s="1060"/>
      <c r="AQ11" s="1060"/>
      <c r="AR11" s="1061"/>
      <c r="AS11" s="1060"/>
      <c r="AT11" s="1060"/>
      <c r="AU11" s="1207"/>
      <c r="AV11" s="1208"/>
      <c r="AW11" s="1097"/>
      <c r="AX11" s="1209"/>
      <c r="AY11" s="1210"/>
      <c r="AZ11" s="1211"/>
      <c r="BA11" s="1212"/>
      <c r="BB11" s="1210"/>
    </row>
    <row r="12" spans="1:54" ht="21.95" customHeight="1" thickBot="1" x14ac:dyDescent="0.35">
      <c r="A12" s="451"/>
      <c r="B12" s="1213" t="s">
        <v>27</v>
      </c>
      <c r="C12" s="1214"/>
      <c r="D12" s="570">
        <v>323</v>
      </c>
      <c r="E12" s="570">
        <v>0</v>
      </c>
      <c r="F12" s="570">
        <v>718</v>
      </c>
      <c r="G12" s="1215">
        <f>SUM(D12:F12)</f>
        <v>1041</v>
      </c>
      <c r="H12" s="570">
        <v>100</v>
      </c>
      <c r="I12" s="570">
        <v>0</v>
      </c>
      <c r="J12" s="570">
        <v>538</v>
      </c>
      <c r="K12" s="1215">
        <f>SUM(H12:J12)</f>
        <v>638</v>
      </c>
      <c r="L12" s="570">
        <v>146</v>
      </c>
      <c r="M12" s="570">
        <v>0</v>
      </c>
      <c r="N12" s="570">
        <v>111</v>
      </c>
      <c r="O12" s="1215">
        <f>SUM(L12:N12)</f>
        <v>257</v>
      </c>
      <c r="P12" s="1058"/>
      <c r="Q12" s="1062">
        <f>SUM(D12,H12,L12)</f>
        <v>569</v>
      </c>
      <c r="R12" s="1062">
        <f>SUM(E12,I12,M12)</f>
        <v>0</v>
      </c>
      <c r="S12" s="1062">
        <f>SUM(F12,J12,N12)</f>
        <v>1367</v>
      </c>
      <c r="T12" s="1215">
        <f>SUM(Q12:S12)</f>
        <v>1936</v>
      </c>
      <c r="U12" s="1059"/>
      <c r="V12" s="626" t="s">
        <v>27</v>
      </c>
      <c r="W12" s="570">
        <v>21854</v>
      </c>
      <c r="X12" s="570">
        <v>6313</v>
      </c>
      <c r="Y12" s="570">
        <v>5380</v>
      </c>
      <c r="Z12" s="1215">
        <f>SUM(W12:Y12)</f>
        <v>33547</v>
      </c>
      <c r="AA12" s="570">
        <v>71</v>
      </c>
      <c r="AB12" s="570">
        <v>1</v>
      </c>
      <c r="AC12" s="570">
        <v>1</v>
      </c>
      <c r="AD12" s="1215">
        <f>SUM(AA12:AC12)</f>
        <v>73</v>
      </c>
      <c r="AE12" s="570">
        <v>4</v>
      </c>
      <c r="AF12" s="1063">
        <v>0</v>
      </c>
      <c r="AG12" s="1063">
        <v>0</v>
      </c>
      <c r="AH12" s="1216">
        <f>SUM(AE12:AG12)</f>
        <v>4</v>
      </c>
      <c r="AI12" s="1063">
        <v>35</v>
      </c>
      <c r="AJ12" s="1063">
        <v>0</v>
      </c>
      <c r="AK12" s="1063">
        <v>0</v>
      </c>
      <c r="AL12" s="1216">
        <f>SUM(AI12:AK12)</f>
        <v>35</v>
      </c>
      <c r="AM12" s="626" t="s">
        <v>27</v>
      </c>
      <c r="AN12" s="1063">
        <v>30</v>
      </c>
      <c r="AO12" s="1063">
        <v>0</v>
      </c>
      <c r="AP12" s="1063">
        <v>123</v>
      </c>
      <c r="AQ12" s="1216">
        <f>SUM(AN12:AP12)</f>
        <v>153</v>
      </c>
      <c r="AR12" s="1061"/>
      <c r="AS12" s="1217">
        <v>10547</v>
      </c>
      <c r="AT12" s="1218">
        <f>SUM(AO12,AJ12,AF12,AB12,X12,R12)</f>
        <v>6314</v>
      </c>
      <c r="AU12" s="1218">
        <f>SUM(AP12,AK12,AG12,AC12,Y12,S12)</f>
        <v>6871</v>
      </c>
      <c r="AV12" s="1170">
        <f>SUM(AS12:AU12)</f>
        <v>23732</v>
      </c>
      <c r="AW12" s="1097"/>
      <c r="AX12" s="1219">
        <v>52464</v>
      </c>
      <c r="AY12" s="1220">
        <v>8537</v>
      </c>
      <c r="AZ12" s="1221">
        <v>55827</v>
      </c>
      <c r="BA12" s="1204"/>
      <c r="BB12" s="1220">
        <f>SUM(AX12:AZ12)</f>
        <v>116828</v>
      </c>
    </row>
    <row r="13" spans="1:54" ht="8.25" customHeight="1" thickBot="1" x14ac:dyDescent="0.35">
      <c r="A13" s="451"/>
      <c r="B13" s="1205"/>
      <c r="C13" s="1196"/>
      <c r="D13" s="612"/>
      <c r="E13" s="612"/>
      <c r="F13" s="612"/>
      <c r="G13" s="612"/>
      <c r="H13" s="612"/>
      <c r="I13" s="612"/>
      <c r="J13" s="612"/>
      <c r="K13" s="612"/>
      <c r="L13" s="612"/>
      <c r="M13" s="612"/>
      <c r="N13" s="612"/>
      <c r="O13" s="612"/>
      <c r="P13" s="1065"/>
      <c r="Q13" s="612"/>
      <c r="R13" s="612"/>
      <c r="S13" s="612"/>
      <c r="T13" s="612"/>
      <c r="U13" s="1066"/>
      <c r="V13" s="630"/>
      <c r="W13" s="612"/>
      <c r="X13" s="612"/>
      <c r="Y13" s="612"/>
      <c r="Z13" s="612"/>
      <c r="AA13" s="612"/>
      <c r="AB13" s="612"/>
      <c r="AC13" s="612"/>
      <c r="AD13" s="612"/>
      <c r="AE13" s="612"/>
      <c r="AF13" s="1067"/>
      <c r="AG13" s="1067"/>
      <c r="AH13" s="1067"/>
      <c r="AI13" s="1067"/>
      <c r="AJ13" s="1067"/>
      <c r="AK13" s="1067"/>
      <c r="AL13" s="1067"/>
      <c r="AM13" s="630"/>
      <c r="AN13" s="1067"/>
      <c r="AO13" s="1067"/>
      <c r="AP13" s="1067"/>
      <c r="AQ13" s="1067"/>
      <c r="AR13" s="1068"/>
      <c r="AS13" s="1060"/>
      <c r="AT13" s="1057"/>
      <c r="AU13" s="1057"/>
      <c r="AV13" s="1060"/>
      <c r="AW13" s="1097"/>
      <c r="AX13" s="1209"/>
      <c r="AY13" s="1210"/>
      <c r="AZ13" s="1211"/>
      <c r="BA13" s="1212"/>
      <c r="BB13" s="1210"/>
    </row>
    <row r="14" spans="1:54" ht="21.95" customHeight="1" thickBot="1" x14ac:dyDescent="0.35">
      <c r="A14" s="451"/>
      <c r="B14" s="1213" t="s">
        <v>28</v>
      </c>
      <c r="C14" s="1214"/>
      <c r="D14" s="570">
        <v>385</v>
      </c>
      <c r="E14" s="570">
        <v>0</v>
      </c>
      <c r="F14" s="570">
        <v>756</v>
      </c>
      <c r="G14" s="1215">
        <f>SUM(D14:F14)</f>
        <v>1141</v>
      </c>
      <c r="H14" s="570">
        <v>108</v>
      </c>
      <c r="I14" s="570">
        <v>0</v>
      </c>
      <c r="J14" s="570">
        <v>537</v>
      </c>
      <c r="K14" s="1215">
        <f>SUM(H14:J14)</f>
        <v>645</v>
      </c>
      <c r="L14" s="570">
        <v>152</v>
      </c>
      <c r="M14" s="570">
        <v>0</v>
      </c>
      <c r="N14" s="570">
        <v>111</v>
      </c>
      <c r="O14" s="1215">
        <f>SUM(L14:N14)</f>
        <v>263</v>
      </c>
      <c r="P14" s="1058"/>
      <c r="Q14" s="1062">
        <f>SUM(D14,H14,L14)</f>
        <v>645</v>
      </c>
      <c r="R14" s="1062">
        <f>SUM(E14,I14,M14)</f>
        <v>0</v>
      </c>
      <c r="S14" s="1062">
        <f>SUM(F14,J14,N14)</f>
        <v>1404</v>
      </c>
      <c r="T14" s="1215">
        <f>SUM(Q14:S14)</f>
        <v>2049</v>
      </c>
      <c r="U14" s="1059"/>
      <c r="V14" s="626" t="s">
        <v>28</v>
      </c>
      <c r="W14" s="570">
        <v>22997</v>
      </c>
      <c r="X14" s="570">
        <v>6437</v>
      </c>
      <c r="Y14" s="570">
        <v>5536</v>
      </c>
      <c r="Z14" s="1215">
        <f>SUM(W14:Y14)</f>
        <v>34970</v>
      </c>
      <c r="AA14" s="570">
        <v>71</v>
      </c>
      <c r="AB14" s="570">
        <v>1</v>
      </c>
      <c r="AC14" s="570">
        <v>1</v>
      </c>
      <c r="AD14" s="1215">
        <f>SUM(AA14:AC14)</f>
        <v>73</v>
      </c>
      <c r="AE14" s="570">
        <v>4</v>
      </c>
      <c r="AF14" s="1063">
        <v>0</v>
      </c>
      <c r="AG14" s="1063">
        <v>0</v>
      </c>
      <c r="AH14" s="1216">
        <f>SUM(AE14:AG14)</f>
        <v>4</v>
      </c>
      <c r="AI14" s="1063">
        <v>47</v>
      </c>
      <c r="AJ14" s="1063">
        <v>0</v>
      </c>
      <c r="AK14" s="1063">
        <v>0</v>
      </c>
      <c r="AL14" s="1216">
        <f>SUM(AI14:AK14)</f>
        <v>47</v>
      </c>
      <c r="AM14" s="626" t="s">
        <v>28</v>
      </c>
      <c r="AN14" s="1063">
        <v>31</v>
      </c>
      <c r="AO14" s="1063">
        <v>0</v>
      </c>
      <c r="AP14" s="1063">
        <v>123</v>
      </c>
      <c r="AQ14" s="1216">
        <f>SUM(AN14:AP14)</f>
        <v>154</v>
      </c>
      <c r="AR14" s="1061"/>
      <c r="AS14" s="1217">
        <v>10983</v>
      </c>
      <c r="AT14" s="1218">
        <f>SUM(AO14,AJ14,AF14,AB14,X14,R14)</f>
        <v>6438</v>
      </c>
      <c r="AU14" s="1218">
        <f>SUM(AP14,AK14,AG14,AC14,Y14,S14)</f>
        <v>7064</v>
      </c>
      <c r="AV14" s="1170">
        <f>SUM(AS14:AU14)</f>
        <v>24485</v>
      </c>
      <c r="AW14" s="1097"/>
      <c r="AX14" s="1219">
        <v>52567</v>
      </c>
      <c r="AY14" s="1220">
        <v>8539</v>
      </c>
      <c r="AZ14" s="1221">
        <v>55703</v>
      </c>
      <c r="BA14" s="1204"/>
      <c r="BB14" s="1220">
        <f>SUM(AX14:AZ14)</f>
        <v>116809</v>
      </c>
    </row>
    <row r="15" spans="1:54" ht="8.25" customHeight="1" thickBot="1" x14ac:dyDescent="0.35">
      <c r="A15" s="451"/>
      <c r="B15" s="1205"/>
      <c r="C15" s="1196"/>
      <c r="D15" s="612"/>
      <c r="E15" s="612"/>
      <c r="F15" s="612"/>
      <c r="G15" s="612"/>
      <c r="H15" s="612"/>
      <c r="I15" s="612"/>
      <c r="J15" s="612"/>
      <c r="K15" s="612"/>
      <c r="L15" s="612"/>
      <c r="M15" s="612"/>
      <c r="N15" s="612"/>
      <c r="O15" s="612"/>
      <c r="P15" s="1065"/>
      <c r="Q15" s="612"/>
      <c r="R15" s="612"/>
      <c r="S15" s="612"/>
      <c r="T15" s="612"/>
      <c r="U15" s="1066"/>
      <c r="V15" s="630"/>
      <c r="W15" s="612"/>
      <c r="X15" s="612"/>
      <c r="Y15" s="612"/>
      <c r="Z15" s="612"/>
      <c r="AA15" s="612"/>
      <c r="AB15" s="612"/>
      <c r="AC15" s="612"/>
      <c r="AD15" s="612"/>
      <c r="AE15" s="612"/>
      <c r="AF15" s="1067"/>
      <c r="AG15" s="1067"/>
      <c r="AH15" s="1067"/>
      <c r="AI15" s="1067"/>
      <c r="AJ15" s="1067"/>
      <c r="AK15" s="1067"/>
      <c r="AL15" s="1067"/>
      <c r="AM15" s="630"/>
      <c r="AN15" s="1067"/>
      <c r="AO15" s="1067"/>
      <c r="AP15" s="1067"/>
      <c r="AQ15" s="1067"/>
      <c r="AR15" s="1068"/>
      <c r="AS15" s="1060"/>
      <c r="AT15" s="1057"/>
      <c r="AU15" s="1057"/>
      <c r="AV15" s="1060"/>
      <c r="AW15" s="1097"/>
      <c r="AX15" s="1209"/>
      <c r="AY15" s="1210"/>
      <c r="AZ15" s="1211"/>
      <c r="BA15" s="1212"/>
      <c r="BB15" s="1210"/>
    </row>
    <row r="16" spans="1:54" ht="21.95" customHeight="1" thickBot="1" x14ac:dyDescent="0.35">
      <c r="A16" s="451"/>
      <c r="B16" s="1213" t="s">
        <v>29</v>
      </c>
      <c r="C16" s="1214"/>
      <c r="D16" s="570">
        <v>416</v>
      </c>
      <c r="E16" s="570">
        <v>0</v>
      </c>
      <c r="F16" s="570">
        <v>803</v>
      </c>
      <c r="G16" s="1215">
        <f>SUM(D16:F16)</f>
        <v>1219</v>
      </c>
      <c r="H16" s="570">
        <v>111</v>
      </c>
      <c r="I16" s="570">
        <v>0</v>
      </c>
      <c r="J16" s="570">
        <v>537</v>
      </c>
      <c r="K16" s="1215">
        <f>SUM(H16:J16)</f>
        <v>648</v>
      </c>
      <c r="L16" s="570">
        <v>155</v>
      </c>
      <c r="M16" s="570">
        <v>0</v>
      </c>
      <c r="N16" s="570">
        <v>111</v>
      </c>
      <c r="O16" s="1215">
        <f>SUM(L16:N16)</f>
        <v>266</v>
      </c>
      <c r="P16" s="1058"/>
      <c r="Q16" s="1062">
        <f>SUM(D16,H16,L16)</f>
        <v>682</v>
      </c>
      <c r="R16" s="1062">
        <f>SUM(E16,I16,M16)</f>
        <v>0</v>
      </c>
      <c r="S16" s="1062">
        <f>SUM(F16,J16,N16)</f>
        <v>1451</v>
      </c>
      <c r="T16" s="1215">
        <f>SUM(Q16:S16)</f>
        <v>2133</v>
      </c>
      <c r="U16" s="1059"/>
      <c r="V16" s="626" t="s">
        <v>29</v>
      </c>
      <c r="W16" s="570">
        <v>23705</v>
      </c>
      <c r="X16" s="570">
        <v>6534</v>
      </c>
      <c r="Y16" s="570">
        <v>5659</v>
      </c>
      <c r="Z16" s="1215">
        <f>SUM(W16:Y16)</f>
        <v>35898</v>
      </c>
      <c r="AA16" s="570">
        <v>72</v>
      </c>
      <c r="AB16" s="570">
        <v>1</v>
      </c>
      <c r="AC16" s="570">
        <v>1</v>
      </c>
      <c r="AD16" s="1215">
        <f>SUM(AA16:AC16)</f>
        <v>74</v>
      </c>
      <c r="AE16" s="570">
        <v>4</v>
      </c>
      <c r="AF16" s="1063">
        <v>0</v>
      </c>
      <c r="AG16" s="1063">
        <v>0</v>
      </c>
      <c r="AH16" s="1216">
        <f>SUM(AE16:AG16)</f>
        <v>4</v>
      </c>
      <c r="AI16" s="1063">
        <v>55</v>
      </c>
      <c r="AJ16" s="1063">
        <v>0</v>
      </c>
      <c r="AK16" s="1063">
        <v>0</v>
      </c>
      <c r="AL16" s="1216">
        <f>SUM(AI16:AK16)</f>
        <v>55</v>
      </c>
      <c r="AM16" s="626" t="s">
        <v>29</v>
      </c>
      <c r="AN16" s="1063">
        <v>31</v>
      </c>
      <c r="AO16" s="1063">
        <v>0</v>
      </c>
      <c r="AP16" s="1063">
        <v>123</v>
      </c>
      <c r="AQ16" s="1216">
        <f>SUM(AN16:AP16)</f>
        <v>154</v>
      </c>
      <c r="AR16" s="1061"/>
      <c r="AS16" s="1217">
        <v>11240</v>
      </c>
      <c r="AT16" s="1218">
        <f>SUM(AO16,AJ16,AF16,AB16,X16,R16)</f>
        <v>6535</v>
      </c>
      <c r="AU16" s="1218">
        <f>SUM(AP16,AK16,AG16,AC16,Y16,S16)</f>
        <v>7234</v>
      </c>
      <c r="AV16" s="1170">
        <f>SUM(AS16:AU16)</f>
        <v>25009</v>
      </c>
      <c r="AW16" s="1097"/>
      <c r="AX16" s="1219">
        <v>52399</v>
      </c>
      <c r="AY16" s="1220">
        <v>8556</v>
      </c>
      <c r="AZ16" s="1221">
        <v>55722</v>
      </c>
      <c r="BA16" s="1204"/>
      <c r="BB16" s="1220">
        <f>SUM(AX16:AZ16)</f>
        <v>116677</v>
      </c>
    </row>
    <row r="17" spans="1:54" ht="8.25" customHeight="1" thickBot="1" x14ac:dyDescent="0.35">
      <c r="A17" s="451"/>
      <c r="B17" s="1205"/>
      <c r="C17" s="1196"/>
      <c r="D17" s="612"/>
      <c r="E17" s="612"/>
      <c r="F17" s="612"/>
      <c r="G17" s="612"/>
      <c r="H17" s="612"/>
      <c r="I17" s="612"/>
      <c r="J17" s="612"/>
      <c r="K17" s="612"/>
      <c r="L17" s="612"/>
      <c r="M17" s="612"/>
      <c r="N17" s="612"/>
      <c r="O17" s="612"/>
      <c r="P17" s="1065"/>
      <c r="Q17" s="612"/>
      <c r="R17" s="612"/>
      <c r="S17" s="612"/>
      <c r="T17" s="612"/>
      <c r="U17" s="1066"/>
      <c r="V17" s="630"/>
      <c r="W17" s="612"/>
      <c r="X17" s="612"/>
      <c r="Y17" s="612"/>
      <c r="Z17" s="612"/>
      <c r="AA17" s="612"/>
      <c r="AB17" s="612"/>
      <c r="AC17" s="612"/>
      <c r="AD17" s="612"/>
      <c r="AE17" s="612"/>
      <c r="AF17" s="1067"/>
      <c r="AG17" s="1067"/>
      <c r="AH17" s="1067"/>
      <c r="AI17" s="1067"/>
      <c r="AJ17" s="1067"/>
      <c r="AK17" s="1067"/>
      <c r="AL17" s="1067"/>
      <c r="AM17" s="630"/>
      <c r="AN17" s="1067"/>
      <c r="AO17" s="1067"/>
      <c r="AP17" s="1067"/>
      <c r="AQ17" s="1067"/>
      <c r="AR17" s="1068"/>
      <c r="AS17" s="1060"/>
      <c r="AT17" s="1057"/>
      <c r="AU17" s="1057"/>
      <c r="AV17" s="1060"/>
      <c r="AW17" s="1097"/>
      <c r="AX17" s="1209"/>
      <c r="AY17" s="1210"/>
      <c r="AZ17" s="1211"/>
      <c r="BA17" s="1212"/>
      <c r="BB17" s="1210"/>
    </row>
    <row r="18" spans="1:54" ht="21.95" customHeight="1" thickBot="1" x14ac:dyDescent="0.35">
      <c r="A18" s="451"/>
      <c r="B18" s="1213" t="s">
        <v>30</v>
      </c>
      <c r="C18" s="1214"/>
      <c r="D18" s="570">
        <v>485</v>
      </c>
      <c r="E18" s="570">
        <v>0</v>
      </c>
      <c r="F18" s="570">
        <v>813</v>
      </c>
      <c r="G18" s="1215">
        <f>SUM(D18:F18)</f>
        <v>1298</v>
      </c>
      <c r="H18" s="570">
        <v>115</v>
      </c>
      <c r="I18" s="570">
        <v>0</v>
      </c>
      <c r="J18" s="570">
        <v>537</v>
      </c>
      <c r="K18" s="1215">
        <f>SUM(H18:J18)</f>
        <v>652</v>
      </c>
      <c r="L18" s="570">
        <v>158</v>
      </c>
      <c r="M18" s="570">
        <v>0</v>
      </c>
      <c r="N18" s="570">
        <v>111</v>
      </c>
      <c r="O18" s="1215">
        <f>SUM(L18:N18)</f>
        <v>269</v>
      </c>
      <c r="P18" s="1058"/>
      <c r="Q18" s="1062">
        <f>SUM(D18,H18,L18)</f>
        <v>758</v>
      </c>
      <c r="R18" s="1062">
        <f>SUM(E18,I18,M18)</f>
        <v>0</v>
      </c>
      <c r="S18" s="1062">
        <f>SUM(F18,J18,N18)</f>
        <v>1461</v>
      </c>
      <c r="T18" s="1215">
        <f>SUM(Q18:S18)</f>
        <v>2219</v>
      </c>
      <c r="U18" s="1059"/>
      <c r="V18" s="626" t="s">
        <v>30</v>
      </c>
      <c r="W18" s="570">
        <v>24566</v>
      </c>
      <c r="X18" s="570">
        <v>6601</v>
      </c>
      <c r="Y18" s="570">
        <v>5742</v>
      </c>
      <c r="Z18" s="1215">
        <f>SUM(W18:Y18)</f>
        <v>36909</v>
      </c>
      <c r="AA18" s="570">
        <v>72</v>
      </c>
      <c r="AB18" s="570">
        <v>1</v>
      </c>
      <c r="AC18" s="570">
        <v>1</v>
      </c>
      <c r="AD18" s="1215">
        <f>SUM(AA18:AC18)</f>
        <v>74</v>
      </c>
      <c r="AE18" s="570">
        <v>4</v>
      </c>
      <c r="AF18" s="1063">
        <v>0</v>
      </c>
      <c r="AG18" s="1063">
        <v>0</v>
      </c>
      <c r="AH18" s="1216">
        <f>SUM(AE18:AG18)</f>
        <v>4</v>
      </c>
      <c r="AI18" s="1063">
        <v>61</v>
      </c>
      <c r="AJ18" s="1063">
        <v>0</v>
      </c>
      <c r="AK18" s="1063">
        <v>0</v>
      </c>
      <c r="AL18" s="1216">
        <f>SUM(AI18:AK18)</f>
        <v>61</v>
      </c>
      <c r="AM18" s="626" t="s">
        <v>30</v>
      </c>
      <c r="AN18" s="1063">
        <v>31</v>
      </c>
      <c r="AO18" s="1063">
        <v>0</v>
      </c>
      <c r="AP18" s="1063">
        <v>123</v>
      </c>
      <c r="AQ18" s="1216">
        <f>SUM(AN18:AP18)</f>
        <v>154</v>
      </c>
      <c r="AR18" s="1061"/>
      <c r="AS18" s="1217">
        <v>11655</v>
      </c>
      <c r="AT18" s="1218">
        <f>SUM(AO18,AJ18,AF18,AB18,X18,R18)</f>
        <v>6602</v>
      </c>
      <c r="AU18" s="1218">
        <f>SUM(AP18,AK18,AG18,AC18,Y18,S18)</f>
        <v>7327</v>
      </c>
      <c r="AV18" s="1170">
        <f>SUM(AS18:AU18)</f>
        <v>25584</v>
      </c>
      <c r="AW18" s="1097"/>
      <c r="AX18" s="1219">
        <v>52230</v>
      </c>
      <c r="AY18" s="1220">
        <v>8562</v>
      </c>
      <c r="AZ18" s="1221">
        <v>55838</v>
      </c>
      <c r="BA18" s="1204"/>
      <c r="BB18" s="1220">
        <f>SUM(AX18:AZ18)</f>
        <v>116630</v>
      </c>
    </row>
    <row r="19" spans="1:54" ht="8.25" customHeight="1" thickBot="1" x14ac:dyDescent="0.35">
      <c r="A19" s="451"/>
      <c r="B19" s="1205"/>
      <c r="C19" s="1196"/>
      <c r="D19" s="612"/>
      <c r="E19" s="612"/>
      <c r="F19" s="612"/>
      <c r="G19" s="612"/>
      <c r="H19" s="612"/>
      <c r="I19" s="612"/>
      <c r="J19" s="612"/>
      <c r="K19" s="612"/>
      <c r="L19" s="612"/>
      <c r="M19" s="612"/>
      <c r="N19" s="612"/>
      <c r="O19" s="612"/>
      <c r="P19" s="1065"/>
      <c r="Q19" s="612"/>
      <c r="R19" s="612"/>
      <c r="S19" s="612"/>
      <c r="T19" s="612"/>
      <c r="U19" s="1066"/>
      <c r="V19" s="630"/>
      <c r="W19" s="612"/>
      <c r="X19" s="612"/>
      <c r="Y19" s="612"/>
      <c r="Z19" s="612"/>
      <c r="AA19" s="612"/>
      <c r="AB19" s="612"/>
      <c r="AC19" s="612"/>
      <c r="AD19" s="612"/>
      <c r="AE19" s="612"/>
      <c r="AF19" s="1067"/>
      <c r="AG19" s="1067"/>
      <c r="AH19" s="1067"/>
      <c r="AI19" s="1067"/>
      <c r="AJ19" s="1067"/>
      <c r="AK19" s="1067"/>
      <c r="AL19" s="1067"/>
      <c r="AM19" s="630"/>
      <c r="AN19" s="1067"/>
      <c r="AO19" s="1067"/>
      <c r="AP19" s="1067"/>
      <c r="AQ19" s="1067"/>
      <c r="AR19" s="1068"/>
      <c r="AS19" s="1060"/>
      <c r="AT19" s="1057"/>
      <c r="AU19" s="1057"/>
      <c r="AV19" s="1060"/>
      <c r="AW19" s="1097"/>
      <c r="AX19" s="1209"/>
      <c r="AY19" s="1210"/>
      <c r="AZ19" s="1211"/>
      <c r="BA19" s="1212"/>
      <c r="BB19" s="1210"/>
    </row>
    <row r="20" spans="1:54" ht="21.95" customHeight="1" thickBot="1" x14ac:dyDescent="0.35">
      <c r="A20" s="451"/>
      <c r="B20" s="1213" t="s">
        <v>31</v>
      </c>
      <c r="C20" s="1214"/>
      <c r="D20" s="570">
        <v>496</v>
      </c>
      <c r="E20" s="570">
        <v>0</v>
      </c>
      <c r="F20" s="570">
        <v>826</v>
      </c>
      <c r="G20" s="1215">
        <f>SUM(D20:F20)</f>
        <v>1322</v>
      </c>
      <c r="H20" s="570">
        <v>114</v>
      </c>
      <c r="I20" s="570">
        <v>0</v>
      </c>
      <c r="J20" s="570">
        <v>537</v>
      </c>
      <c r="K20" s="1215">
        <f>SUM(H20:J20)</f>
        <v>651</v>
      </c>
      <c r="L20" s="570">
        <v>161</v>
      </c>
      <c r="M20" s="570">
        <v>0</v>
      </c>
      <c r="N20" s="570">
        <v>114</v>
      </c>
      <c r="O20" s="1215">
        <f>SUM(L20:N20)</f>
        <v>275</v>
      </c>
      <c r="P20" s="1058"/>
      <c r="Q20" s="1062">
        <f>SUM(D20,H20,L20)</f>
        <v>771</v>
      </c>
      <c r="R20" s="1062">
        <f>SUM(E20,I20,M20)</f>
        <v>0</v>
      </c>
      <c r="S20" s="1062">
        <f>SUM(F20,J20,N20)</f>
        <v>1477</v>
      </c>
      <c r="T20" s="1215">
        <f>SUM(Q20:S20)</f>
        <v>2248</v>
      </c>
      <c r="U20" s="1059"/>
      <c r="V20" s="626" t="s">
        <v>31</v>
      </c>
      <c r="W20" s="570">
        <v>25834</v>
      </c>
      <c r="X20" s="570">
        <v>6678</v>
      </c>
      <c r="Y20" s="570">
        <v>6046</v>
      </c>
      <c r="Z20" s="1215">
        <f>SUM(W20:Y20)</f>
        <v>38558</v>
      </c>
      <c r="AA20" s="570">
        <v>73</v>
      </c>
      <c r="AB20" s="570">
        <v>1</v>
      </c>
      <c r="AC20" s="570">
        <v>1</v>
      </c>
      <c r="AD20" s="1215">
        <f>SUM(AA20:AC20)</f>
        <v>75</v>
      </c>
      <c r="AE20" s="570">
        <v>5</v>
      </c>
      <c r="AF20" s="1063">
        <v>0</v>
      </c>
      <c r="AG20" s="1063">
        <v>0</v>
      </c>
      <c r="AH20" s="1216">
        <f>SUM(AE20:AG20)</f>
        <v>5</v>
      </c>
      <c r="AI20" s="1063">
        <v>74</v>
      </c>
      <c r="AJ20" s="1063">
        <v>0</v>
      </c>
      <c r="AK20" s="1063">
        <v>0</v>
      </c>
      <c r="AL20" s="1216">
        <f>SUM(AI20:AK20)</f>
        <v>74</v>
      </c>
      <c r="AM20" s="626" t="s">
        <v>31</v>
      </c>
      <c r="AN20" s="1063">
        <v>34</v>
      </c>
      <c r="AO20" s="1063">
        <v>0</v>
      </c>
      <c r="AP20" s="1063">
        <v>123</v>
      </c>
      <c r="AQ20" s="1216">
        <f>SUM(AN20:AP20)</f>
        <v>157</v>
      </c>
      <c r="AR20" s="1061"/>
      <c r="AS20" s="1217">
        <v>11921</v>
      </c>
      <c r="AT20" s="1218">
        <f>SUM(AO20,AJ20,AF20,AB20,X20,R20)</f>
        <v>6679</v>
      </c>
      <c r="AU20" s="1218">
        <f>SUM(AP20,AK20,AG20,AC20,Y20,S20)</f>
        <v>7647</v>
      </c>
      <c r="AV20" s="1170">
        <f>SUM(AS20:AU20)</f>
        <v>26247</v>
      </c>
      <c r="AW20" s="1097"/>
      <c r="AX20" s="1219">
        <v>52493</v>
      </c>
      <c r="AY20" s="1220">
        <v>8469</v>
      </c>
      <c r="AZ20" s="1221">
        <v>55622</v>
      </c>
      <c r="BA20" s="1204"/>
      <c r="BB20" s="1220">
        <f>SUM(AX20:AZ20)</f>
        <v>116584</v>
      </c>
    </row>
    <row r="21" spans="1:54" ht="8.25" customHeight="1" thickBot="1" x14ac:dyDescent="0.35">
      <c r="A21" s="451"/>
      <c r="B21" s="1205"/>
      <c r="C21" s="1196"/>
      <c r="D21" s="612"/>
      <c r="E21" s="612"/>
      <c r="F21" s="612"/>
      <c r="G21" s="612"/>
      <c r="H21" s="612"/>
      <c r="I21" s="612"/>
      <c r="J21" s="612"/>
      <c r="K21" s="612"/>
      <c r="L21" s="612"/>
      <c r="M21" s="612"/>
      <c r="N21" s="612"/>
      <c r="O21" s="612"/>
      <c r="P21" s="1065"/>
      <c r="Q21" s="612"/>
      <c r="R21" s="612"/>
      <c r="S21" s="612"/>
      <c r="T21" s="612"/>
      <c r="U21" s="1066"/>
      <c r="V21" s="630"/>
      <c r="W21" s="612"/>
      <c r="X21" s="612"/>
      <c r="Y21" s="612"/>
      <c r="Z21" s="612"/>
      <c r="AA21" s="612"/>
      <c r="AB21" s="612"/>
      <c r="AC21" s="612"/>
      <c r="AD21" s="612"/>
      <c r="AE21" s="612"/>
      <c r="AF21" s="1067"/>
      <c r="AG21" s="1067"/>
      <c r="AH21" s="1067"/>
      <c r="AI21" s="1067"/>
      <c r="AJ21" s="1067"/>
      <c r="AK21" s="1067"/>
      <c r="AL21" s="1067"/>
      <c r="AM21" s="630"/>
      <c r="AN21" s="1067"/>
      <c r="AO21" s="1067"/>
      <c r="AP21" s="1067"/>
      <c r="AQ21" s="1067"/>
      <c r="AR21" s="1068"/>
      <c r="AS21" s="1060"/>
      <c r="AT21" s="1057"/>
      <c r="AU21" s="1057"/>
      <c r="AV21" s="1060"/>
      <c r="AW21" s="1097"/>
      <c r="AX21" s="1209"/>
      <c r="AY21" s="1210"/>
      <c r="AZ21" s="1211"/>
      <c r="BA21" s="1212"/>
      <c r="BB21" s="1210"/>
    </row>
    <row r="22" spans="1:54" ht="21.95" customHeight="1" thickBot="1" x14ac:dyDescent="0.35">
      <c r="A22" s="451"/>
      <c r="B22" s="1213" t="s">
        <v>32</v>
      </c>
      <c r="C22" s="1214"/>
      <c r="D22" s="639">
        <v>545</v>
      </c>
      <c r="E22" s="639">
        <v>0</v>
      </c>
      <c r="F22" s="639">
        <v>943</v>
      </c>
      <c r="G22" s="1215">
        <f>SUM(D22:F22)</f>
        <v>1488</v>
      </c>
      <c r="H22" s="639">
        <v>113</v>
      </c>
      <c r="I22" s="639">
        <v>0</v>
      </c>
      <c r="J22" s="639">
        <v>538</v>
      </c>
      <c r="K22" s="1215">
        <f>SUM(H22:J22)</f>
        <v>651</v>
      </c>
      <c r="L22" s="639">
        <v>164</v>
      </c>
      <c r="M22" s="639">
        <v>0</v>
      </c>
      <c r="N22" s="639">
        <v>119</v>
      </c>
      <c r="O22" s="1215">
        <f>SUM(L22:N22)</f>
        <v>283</v>
      </c>
      <c r="P22" s="1058"/>
      <c r="Q22" s="1062">
        <f>SUM(D22,H22,L22)</f>
        <v>822</v>
      </c>
      <c r="R22" s="1062">
        <f>SUM(E22,I22,M22)</f>
        <v>0</v>
      </c>
      <c r="S22" s="1062">
        <f>SUM(F22,J22,N22)</f>
        <v>1600</v>
      </c>
      <c r="T22" s="1215">
        <f>SUM(Q22:S22)</f>
        <v>2422</v>
      </c>
      <c r="U22" s="1059"/>
      <c r="V22" s="626" t="s">
        <v>32</v>
      </c>
      <c r="W22" s="639">
        <v>26592</v>
      </c>
      <c r="X22" s="639">
        <v>6775</v>
      </c>
      <c r="Y22" s="639">
        <v>6166</v>
      </c>
      <c r="Z22" s="1215">
        <f>SUM(W22:Y22)</f>
        <v>39533</v>
      </c>
      <c r="AA22" s="639">
        <v>74</v>
      </c>
      <c r="AB22" s="639">
        <v>1</v>
      </c>
      <c r="AC22" s="639">
        <v>1</v>
      </c>
      <c r="AD22" s="1215">
        <f>SUM(AA22:AC22)</f>
        <v>76</v>
      </c>
      <c r="AE22" s="639">
        <v>5</v>
      </c>
      <c r="AF22" s="1069">
        <v>0</v>
      </c>
      <c r="AG22" s="1069">
        <v>0</v>
      </c>
      <c r="AH22" s="1216">
        <f>SUM(AE22:AG22)</f>
        <v>5</v>
      </c>
      <c r="AI22" s="1069">
        <v>80</v>
      </c>
      <c r="AJ22" s="1069">
        <v>0</v>
      </c>
      <c r="AK22" s="1069">
        <v>0</v>
      </c>
      <c r="AL22" s="1216">
        <f>SUM(AI22:AK22)</f>
        <v>80</v>
      </c>
      <c r="AM22" s="626" t="s">
        <v>32</v>
      </c>
      <c r="AN22" s="1069">
        <v>33</v>
      </c>
      <c r="AO22" s="1069">
        <v>0</v>
      </c>
      <c r="AP22" s="1069">
        <v>123</v>
      </c>
      <c r="AQ22" s="1216">
        <f>SUM(AN22:AP22)</f>
        <v>156</v>
      </c>
      <c r="AR22" s="1061"/>
      <c r="AS22" s="1217">
        <v>12334</v>
      </c>
      <c r="AT22" s="1218">
        <f>SUM(AO22,AJ22,AF22,AB22,X22,R22)</f>
        <v>6776</v>
      </c>
      <c r="AU22" s="1218">
        <f>SUM(AP22,AK22,AG22,AC22,Y22,S22)</f>
        <v>7890</v>
      </c>
      <c r="AV22" s="1170">
        <f>SUM(AS22:AU22)</f>
        <v>27000</v>
      </c>
      <c r="AW22" s="1097"/>
      <c r="AX22" s="1219">
        <v>52651</v>
      </c>
      <c r="AY22" s="1220">
        <v>8389</v>
      </c>
      <c r="AZ22" s="1221">
        <v>55640</v>
      </c>
      <c r="BA22" s="1204"/>
      <c r="BB22" s="1220">
        <f>SUM(AX22:AZ22)</f>
        <v>116680</v>
      </c>
    </row>
    <row r="23" spans="1:54" ht="8.25" customHeight="1" thickBot="1" x14ac:dyDescent="0.35">
      <c r="A23" s="451"/>
      <c r="B23" s="1222"/>
      <c r="C23" s="1223"/>
      <c r="D23" s="612"/>
      <c r="E23" s="612"/>
      <c r="F23" s="612"/>
      <c r="G23" s="612"/>
      <c r="H23" s="612"/>
      <c r="I23" s="612"/>
      <c r="J23" s="612"/>
      <c r="K23" s="612"/>
      <c r="L23" s="612"/>
      <c r="M23" s="612"/>
      <c r="N23" s="612"/>
      <c r="O23" s="612"/>
      <c r="P23" s="1065"/>
      <c r="Q23" s="612"/>
      <c r="R23" s="612"/>
      <c r="S23" s="612"/>
      <c r="T23" s="612"/>
      <c r="U23" s="1066"/>
      <c r="V23" s="645"/>
      <c r="W23" s="612"/>
      <c r="X23" s="612"/>
      <c r="Y23" s="612"/>
      <c r="Z23" s="612"/>
      <c r="AA23" s="612"/>
      <c r="AB23" s="612"/>
      <c r="AC23" s="612"/>
      <c r="AD23" s="612"/>
      <c r="AE23" s="612"/>
      <c r="AF23" s="1067"/>
      <c r="AG23" s="1067"/>
      <c r="AH23" s="1067"/>
      <c r="AI23" s="1067"/>
      <c r="AJ23" s="1067"/>
      <c r="AK23" s="1067"/>
      <c r="AL23" s="1067"/>
      <c r="AM23" s="645"/>
      <c r="AN23" s="1067"/>
      <c r="AO23" s="1067"/>
      <c r="AP23" s="1067"/>
      <c r="AQ23" s="1067"/>
      <c r="AR23" s="1068"/>
      <c r="AS23" s="1060"/>
      <c r="AT23" s="1057"/>
      <c r="AU23" s="1057"/>
      <c r="AV23" s="1060"/>
      <c r="AW23" s="1097"/>
      <c r="AX23" s="1209"/>
      <c r="AY23" s="1210"/>
      <c r="AZ23" s="1211"/>
      <c r="BA23" s="1212"/>
      <c r="BB23" s="1210"/>
    </row>
    <row r="24" spans="1:54" ht="21.95" customHeight="1" thickBot="1" x14ac:dyDescent="0.35">
      <c r="A24" s="451"/>
      <c r="B24" s="1213" t="s">
        <v>33</v>
      </c>
      <c r="C24" s="1214"/>
      <c r="D24" s="639">
        <v>583</v>
      </c>
      <c r="E24" s="639">
        <v>0</v>
      </c>
      <c r="F24" s="639">
        <v>1205</v>
      </c>
      <c r="G24" s="1215">
        <f>SUM(D24:F24)</f>
        <v>1788</v>
      </c>
      <c r="H24" s="639">
        <v>115</v>
      </c>
      <c r="I24" s="639">
        <v>0</v>
      </c>
      <c r="J24" s="639">
        <v>542</v>
      </c>
      <c r="K24" s="1215">
        <f>SUM(H24:J24)</f>
        <v>657</v>
      </c>
      <c r="L24" s="639">
        <v>166</v>
      </c>
      <c r="M24" s="639">
        <v>0</v>
      </c>
      <c r="N24" s="639">
        <v>125</v>
      </c>
      <c r="O24" s="1215">
        <f>SUM(L24:N24)</f>
        <v>291</v>
      </c>
      <c r="P24" s="1058"/>
      <c r="Q24" s="1062">
        <f>SUM(D24,H24,L24)</f>
        <v>864</v>
      </c>
      <c r="R24" s="1062">
        <f>SUM(E24,I24,M24)</f>
        <v>0</v>
      </c>
      <c r="S24" s="1062">
        <f>SUM(F24,J24,N24)</f>
        <v>1872</v>
      </c>
      <c r="T24" s="1215">
        <f>SUM(Q24:S24)</f>
        <v>2736</v>
      </c>
      <c r="U24" s="1059"/>
      <c r="V24" s="626" t="s">
        <v>33</v>
      </c>
      <c r="W24" s="639">
        <v>27143</v>
      </c>
      <c r="X24" s="639">
        <v>6916</v>
      </c>
      <c r="Y24" s="639">
        <v>6282</v>
      </c>
      <c r="Z24" s="1215">
        <f>SUM(W24:Y24)</f>
        <v>40341</v>
      </c>
      <c r="AA24" s="639">
        <v>76</v>
      </c>
      <c r="AB24" s="639">
        <v>1</v>
      </c>
      <c r="AC24" s="639">
        <v>1</v>
      </c>
      <c r="AD24" s="1215">
        <f>SUM(AA24:AC24)</f>
        <v>78</v>
      </c>
      <c r="AE24" s="639">
        <v>5</v>
      </c>
      <c r="AF24" s="1069">
        <v>0</v>
      </c>
      <c r="AG24" s="1069">
        <v>0</v>
      </c>
      <c r="AH24" s="1216">
        <f>SUM(AE24:AG24)</f>
        <v>5</v>
      </c>
      <c r="AI24" s="1069">
        <v>85</v>
      </c>
      <c r="AJ24" s="1069">
        <v>0</v>
      </c>
      <c r="AK24" s="1069">
        <v>0</v>
      </c>
      <c r="AL24" s="1216">
        <f>SUM(AI24:AK24)</f>
        <v>85</v>
      </c>
      <c r="AM24" s="626" t="s">
        <v>33</v>
      </c>
      <c r="AN24" s="1069">
        <v>34</v>
      </c>
      <c r="AO24" s="1069">
        <v>0</v>
      </c>
      <c r="AP24" s="1069">
        <v>123</v>
      </c>
      <c r="AQ24" s="1216">
        <f>SUM(AN24:AP24)</f>
        <v>157</v>
      </c>
      <c r="AR24" s="1061"/>
      <c r="AS24" s="1217">
        <v>12620</v>
      </c>
      <c r="AT24" s="1218">
        <f>SUM(AO24,AJ24,AF24,AB24,X24,R24)</f>
        <v>6917</v>
      </c>
      <c r="AU24" s="1218">
        <f>SUM(AP24,AK24,AG24,AC24,Y24,S24)</f>
        <v>8278</v>
      </c>
      <c r="AV24" s="1170">
        <f>SUM(AS24:AU24)</f>
        <v>27815</v>
      </c>
      <c r="AW24" s="1097"/>
      <c r="AX24" s="1219">
        <v>52563</v>
      </c>
      <c r="AY24" s="1220">
        <v>8338</v>
      </c>
      <c r="AZ24" s="1221">
        <v>55831</v>
      </c>
      <c r="BA24" s="1204"/>
      <c r="BB24" s="1220">
        <f>SUM(AX24:AZ24)</f>
        <v>116732</v>
      </c>
    </row>
    <row r="25" spans="1:54" ht="8.25" customHeight="1" thickBot="1" x14ac:dyDescent="0.35">
      <c r="A25" s="451"/>
      <c r="B25" s="1205"/>
      <c r="C25" s="1196"/>
      <c r="D25" s="612"/>
      <c r="E25" s="612"/>
      <c r="F25" s="612"/>
      <c r="G25" s="612"/>
      <c r="H25" s="612"/>
      <c r="I25" s="612"/>
      <c r="J25" s="612"/>
      <c r="K25" s="612"/>
      <c r="L25" s="612"/>
      <c r="M25" s="612"/>
      <c r="N25" s="612"/>
      <c r="O25" s="612"/>
      <c r="P25" s="1065"/>
      <c r="Q25" s="612"/>
      <c r="R25" s="612"/>
      <c r="S25" s="612"/>
      <c r="T25" s="612"/>
      <c r="U25" s="1066"/>
      <c r="V25" s="630"/>
      <c r="W25" s="612"/>
      <c r="X25" s="612"/>
      <c r="Y25" s="612"/>
      <c r="Z25" s="612"/>
      <c r="AA25" s="612"/>
      <c r="AB25" s="612"/>
      <c r="AC25" s="612"/>
      <c r="AD25" s="612"/>
      <c r="AE25" s="612"/>
      <c r="AF25" s="1067"/>
      <c r="AG25" s="1067"/>
      <c r="AH25" s="1067"/>
      <c r="AI25" s="1067"/>
      <c r="AJ25" s="1067"/>
      <c r="AK25" s="1067"/>
      <c r="AL25" s="1067"/>
      <c r="AM25" s="630"/>
      <c r="AN25" s="1067"/>
      <c r="AO25" s="1067"/>
      <c r="AP25" s="1067"/>
      <c r="AQ25" s="1067"/>
      <c r="AR25" s="1068"/>
      <c r="AS25" s="1060"/>
      <c r="AT25" s="1057"/>
      <c r="AU25" s="1057"/>
      <c r="AV25" s="1060"/>
      <c r="AW25" s="1097"/>
      <c r="AX25" s="1209"/>
      <c r="AY25" s="1210"/>
      <c r="AZ25" s="1211"/>
      <c r="BA25" s="1212"/>
      <c r="BB25" s="1210"/>
    </row>
    <row r="26" spans="1:54" ht="21.95" customHeight="1" thickBot="1" x14ac:dyDescent="0.35">
      <c r="A26" s="451"/>
      <c r="B26" s="1224" t="s">
        <v>34</v>
      </c>
      <c r="C26" s="1214"/>
      <c r="D26" s="570">
        <v>602</v>
      </c>
      <c r="E26" s="570">
        <v>0</v>
      </c>
      <c r="F26" s="570">
        <v>1541</v>
      </c>
      <c r="G26" s="1215">
        <f>SUM(D26:F26)</f>
        <v>2143</v>
      </c>
      <c r="H26" s="570">
        <v>112</v>
      </c>
      <c r="I26" s="570">
        <v>0</v>
      </c>
      <c r="J26" s="570">
        <v>542</v>
      </c>
      <c r="K26" s="1215">
        <f>SUM(H26:J26)</f>
        <v>654</v>
      </c>
      <c r="L26" s="570">
        <v>170</v>
      </c>
      <c r="M26" s="570">
        <v>0</v>
      </c>
      <c r="N26" s="570">
        <v>156</v>
      </c>
      <c r="O26" s="1215">
        <f>SUM(L26:N26)</f>
        <v>326</v>
      </c>
      <c r="P26" s="1058"/>
      <c r="Q26" s="1062">
        <f>SUM(D26,H26,L26)</f>
        <v>884</v>
      </c>
      <c r="R26" s="1062">
        <f>SUM(E26,I26,M26)</f>
        <v>0</v>
      </c>
      <c r="S26" s="1062">
        <f>SUM(F26,J26,N26)</f>
        <v>2239</v>
      </c>
      <c r="T26" s="1215">
        <f>SUM(Q26:S26)</f>
        <v>3123</v>
      </c>
      <c r="U26" s="1059"/>
      <c r="V26" s="628" t="s">
        <v>34</v>
      </c>
      <c r="W26" s="570">
        <v>27868</v>
      </c>
      <c r="X26" s="570">
        <v>7011</v>
      </c>
      <c r="Y26" s="570">
        <v>6362</v>
      </c>
      <c r="Z26" s="1215">
        <f>SUM(W26:Y26)</f>
        <v>41241</v>
      </c>
      <c r="AA26" s="570">
        <v>76</v>
      </c>
      <c r="AB26" s="570">
        <v>1</v>
      </c>
      <c r="AC26" s="570">
        <v>1</v>
      </c>
      <c r="AD26" s="1215">
        <f>SUM(AA26:AC26)</f>
        <v>78</v>
      </c>
      <c r="AE26" s="570">
        <v>6</v>
      </c>
      <c r="AF26" s="1063">
        <v>0</v>
      </c>
      <c r="AG26" s="1063">
        <v>0</v>
      </c>
      <c r="AH26" s="1216">
        <f>SUM(AE26:AG26)</f>
        <v>6</v>
      </c>
      <c r="AI26" s="1063">
        <v>89</v>
      </c>
      <c r="AJ26" s="1063">
        <v>0</v>
      </c>
      <c r="AK26" s="1063">
        <v>0</v>
      </c>
      <c r="AL26" s="1216">
        <f>SUM(AI26:AK26)</f>
        <v>89</v>
      </c>
      <c r="AM26" s="628" t="s">
        <v>34</v>
      </c>
      <c r="AN26" s="1063">
        <v>36</v>
      </c>
      <c r="AO26" s="1063">
        <v>0</v>
      </c>
      <c r="AP26" s="1063">
        <v>123</v>
      </c>
      <c r="AQ26" s="1216">
        <f>SUM(AN26:AP26)</f>
        <v>159</v>
      </c>
      <c r="AR26" s="1061"/>
      <c r="AS26" s="1217">
        <f>SUM(AN26,AI26,AE26,AA26,W26,Q26)</f>
        <v>28959</v>
      </c>
      <c r="AT26" s="1218">
        <f>SUM(AO26,AJ26,AF26,AB26,X26,R26)</f>
        <v>7012</v>
      </c>
      <c r="AU26" s="1218">
        <f>SUM(AP26,AK26,AG26,AC26,Y26,S26)</f>
        <v>8725</v>
      </c>
      <c r="AV26" s="1170">
        <f>SUM(AS26:AU26)</f>
        <v>44696</v>
      </c>
      <c r="AW26" s="1097"/>
      <c r="AX26" s="1219">
        <v>52323</v>
      </c>
      <c r="AY26" s="1220">
        <v>8279</v>
      </c>
      <c r="AZ26" s="1221">
        <v>56150</v>
      </c>
      <c r="BA26" s="1204"/>
      <c r="BB26" s="1220">
        <f>SUM(AX26:AZ26)</f>
        <v>116752</v>
      </c>
    </row>
    <row r="27" spans="1:54" ht="8.25" customHeight="1" thickBot="1" x14ac:dyDescent="0.35">
      <c r="A27" s="451"/>
      <c r="B27" s="1205"/>
      <c r="C27" s="1196"/>
      <c r="D27" s="612"/>
      <c r="E27" s="612"/>
      <c r="F27" s="612"/>
      <c r="G27" s="612"/>
      <c r="H27" s="612"/>
      <c r="I27" s="612"/>
      <c r="J27" s="612"/>
      <c r="K27" s="612"/>
      <c r="L27" s="612"/>
      <c r="M27" s="612"/>
      <c r="N27" s="612"/>
      <c r="O27" s="612"/>
      <c r="P27" s="1065"/>
      <c r="Q27" s="612"/>
      <c r="R27" s="612"/>
      <c r="S27" s="612"/>
      <c r="T27" s="612"/>
      <c r="U27" s="1066"/>
      <c r="V27" s="630"/>
      <c r="W27" s="612"/>
      <c r="X27" s="612"/>
      <c r="Y27" s="612"/>
      <c r="Z27" s="612"/>
      <c r="AA27" s="612"/>
      <c r="AB27" s="612"/>
      <c r="AC27" s="612"/>
      <c r="AD27" s="612"/>
      <c r="AE27" s="612"/>
      <c r="AF27" s="1067"/>
      <c r="AG27" s="1067"/>
      <c r="AH27" s="1067"/>
      <c r="AI27" s="1067"/>
      <c r="AJ27" s="1067"/>
      <c r="AK27" s="1067"/>
      <c r="AL27" s="1067"/>
      <c r="AM27" s="630"/>
      <c r="AN27" s="1067"/>
      <c r="AO27" s="1067"/>
      <c r="AP27" s="1067"/>
      <c r="AQ27" s="1067"/>
      <c r="AR27" s="1068"/>
      <c r="AS27" s="1060"/>
      <c r="AT27" s="1057"/>
      <c r="AU27" s="1057"/>
      <c r="AV27" s="1060"/>
      <c r="AW27" s="1097"/>
      <c r="AX27" s="1209"/>
      <c r="AY27" s="1210"/>
      <c r="AZ27" s="1211"/>
      <c r="BA27" s="1212"/>
      <c r="BB27" s="1210"/>
    </row>
    <row r="28" spans="1:54" ht="21.95" customHeight="1" thickBot="1" x14ac:dyDescent="0.35">
      <c r="A28" s="451"/>
      <c r="B28" s="1213" t="s">
        <v>35</v>
      </c>
      <c r="C28" s="1214"/>
      <c r="D28" s="570">
        <v>626</v>
      </c>
      <c r="E28" s="570">
        <v>0</v>
      </c>
      <c r="F28" s="570">
        <v>2266</v>
      </c>
      <c r="G28" s="1215">
        <f>SUM(D28:F28)</f>
        <v>2892</v>
      </c>
      <c r="H28" s="570">
        <v>112</v>
      </c>
      <c r="I28" s="570">
        <v>0</v>
      </c>
      <c r="J28" s="570">
        <v>562</v>
      </c>
      <c r="K28" s="1215">
        <f>SUM(H28:J28)</f>
        <v>674</v>
      </c>
      <c r="L28" s="570">
        <v>169</v>
      </c>
      <c r="M28" s="570">
        <v>0</v>
      </c>
      <c r="N28" s="570">
        <v>216</v>
      </c>
      <c r="O28" s="1215">
        <f>SUM(L28:N28)</f>
        <v>385</v>
      </c>
      <c r="P28" s="1058"/>
      <c r="Q28" s="1062">
        <f>SUM(D28,H28,L28)</f>
        <v>907</v>
      </c>
      <c r="R28" s="1062">
        <f>SUM(E28,I28,M28)</f>
        <v>0</v>
      </c>
      <c r="S28" s="1062">
        <f>SUM(F28,J28,N28)</f>
        <v>3044</v>
      </c>
      <c r="T28" s="1215">
        <f>SUM(Q28:S28)</f>
        <v>3951</v>
      </c>
      <c r="U28" s="1059"/>
      <c r="V28" s="626" t="s">
        <v>35</v>
      </c>
      <c r="W28" s="570">
        <v>28472</v>
      </c>
      <c r="X28" s="570">
        <v>7090</v>
      </c>
      <c r="Y28" s="570">
        <v>6465</v>
      </c>
      <c r="Z28" s="1215">
        <f>SUM(W28:Y28)</f>
        <v>42027</v>
      </c>
      <c r="AA28" s="570">
        <v>77</v>
      </c>
      <c r="AB28" s="570">
        <v>1</v>
      </c>
      <c r="AC28" s="570">
        <v>1</v>
      </c>
      <c r="AD28" s="1215">
        <f>SUM(AA28:AC28)</f>
        <v>79</v>
      </c>
      <c r="AE28" s="570">
        <v>7</v>
      </c>
      <c r="AF28" s="1063">
        <v>0</v>
      </c>
      <c r="AG28" s="1063">
        <v>0</v>
      </c>
      <c r="AH28" s="1216">
        <f>SUM(AE28:AG28)</f>
        <v>7</v>
      </c>
      <c r="AI28" s="1063">
        <v>94</v>
      </c>
      <c r="AJ28" s="1063">
        <v>0</v>
      </c>
      <c r="AK28" s="1063">
        <v>0</v>
      </c>
      <c r="AL28" s="1216">
        <f>SUM(AI28:AK28)</f>
        <v>94</v>
      </c>
      <c r="AM28" s="626" t="s">
        <v>35</v>
      </c>
      <c r="AN28" s="1063">
        <v>36</v>
      </c>
      <c r="AO28" s="1063">
        <v>0</v>
      </c>
      <c r="AP28" s="1063">
        <v>124</v>
      </c>
      <c r="AQ28" s="1216">
        <f>SUM(AN28:AP28)</f>
        <v>160</v>
      </c>
      <c r="AR28" s="1061"/>
      <c r="AS28" s="1217">
        <f>SUM(AN28,AI28,AE28,AA28,W28,Q28)</f>
        <v>29593</v>
      </c>
      <c r="AT28" s="1218">
        <f>SUM(AO28,AJ28,AF28,AB28,X28,R28)</f>
        <v>7091</v>
      </c>
      <c r="AU28" s="1218">
        <f>SUM(AP28,AK28,AG28,AC28,Y28,S28)</f>
        <v>9634</v>
      </c>
      <c r="AV28" s="1170">
        <f>SUM(AS28:AU28)</f>
        <v>46318</v>
      </c>
      <c r="AW28" s="1097"/>
      <c r="AX28" s="1219">
        <v>52039</v>
      </c>
      <c r="AY28" s="1220">
        <v>8218</v>
      </c>
      <c r="AZ28" s="1221">
        <v>56993</v>
      </c>
      <c r="BA28" s="1204"/>
      <c r="BB28" s="1220">
        <f>SUM(AX28:AZ28)</f>
        <v>117250</v>
      </c>
    </row>
    <row r="29" spans="1:54" ht="8.25" customHeight="1" thickBot="1" x14ac:dyDescent="0.35">
      <c r="A29" s="451"/>
      <c r="B29" s="1205"/>
      <c r="C29" s="1196"/>
      <c r="D29" s="612"/>
      <c r="E29" s="612"/>
      <c r="F29" s="612"/>
      <c r="G29" s="612"/>
      <c r="H29" s="612"/>
      <c r="I29" s="612"/>
      <c r="J29" s="612"/>
      <c r="K29" s="612"/>
      <c r="L29" s="612"/>
      <c r="M29" s="612"/>
      <c r="N29" s="612"/>
      <c r="O29" s="612"/>
      <c r="P29" s="1065"/>
      <c r="Q29" s="612"/>
      <c r="R29" s="612"/>
      <c r="S29" s="612"/>
      <c r="T29" s="612"/>
      <c r="U29" s="1066"/>
      <c r="V29" s="630"/>
      <c r="W29" s="612"/>
      <c r="X29" s="612"/>
      <c r="Y29" s="612"/>
      <c r="Z29" s="612"/>
      <c r="AA29" s="612"/>
      <c r="AB29" s="612"/>
      <c r="AC29" s="612"/>
      <c r="AD29" s="612"/>
      <c r="AE29" s="612"/>
      <c r="AF29" s="1067"/>
      <c r="AG29" s="1067"/>
      <c r="AH29" s="1067"/>
      <c r="AI29" s="1067"/>
      <c r="AJ29" s="1067"/>
      <c r="AK29" s="1067"/>
      <c r="AL29" s="1067"/>
      <c r="AM29" s="630"/>
      <c r="AN29" s="1067"/>
      <c r="AO29" s="1067"/>
      <c r="AP29" s="1067"/>
      <c r="AQ29" s="1067"/>
      <c r="AR29" s="1068"/>
      <c r="AS29" s="1060"/>
      <c r="AT29" s="1057"/>
      <c r="AU29" s="1057"/>
      <c r="AV29" s="1060"/>
      <c r="AW29" s="1097"/>
      <c r="AX29" s="1209"/>
      <c r="AY29" s="1210"/>
      <c r="AZ29" s="1211"/>
      <c r="BA29" s="1212"/>
      <c r="BB29" s="1210"/>
    </row>
    <row r="30" spans="1:54" ht="21.95" customHeight="1" thickBot="1" x14ac:dyDescent="0.35">
      <c r="A30" s="451"/>
      <c r="B30" s="1213" t="s">
        <v>36</v>
      </c>
      <c r="C30" s="1214"/>
      <c r="D30" s="570">
        <f>SUM('[1](15.8) Euro 6 Fahrzeuge'!D29-'Euro 6 Fahrzeuge'!F30)</f>
        <v>649</v>
      </c>
      <c r="E30" s="570">
        <v>0</v>
      </c>
      <c r="F30" s="570">
        <v>2796</v>
      </c>
      <c r="G30" s="1215">
        <f>SUM(D30:F30)</f>
        <v>3445</v>
      </c>
      <c r="H30" s="570">
        <v>119</v>
      </c>
      <c r="I30" s="570">
        <v>0</v>
      </c>
      <c r="J30" s="570">
        <v>595</v>
      </c>
      <c r="K30" s="1215">
        <f>SUM(H30:J30)</f>
        <v>714</v>
      </c>
      <c r="L30" s="570">
        <v>170</v>
      </c>
      <c r="M30" s="570">
        <v>0</v>
      </c>
      <c r="N30" s="570">
        <v>272</v>
      </c>
      <c r="O30" s="1215">
        <f>SUM(L30:N30)</f>
        <v>442</v>
      </c>
      <c r="P30" s="1058"/>
      <c r="Q30" s="1062">
        <f>SUM(D30,H30,L30)</f>
        <v>938</v>
      </c>
      <c r="R30" s="1062">
        <f>SUM(E30,I30,M30)</f>
        <v>0</v>
      </c>
      <c r="S30" s="1062">
        <f>SUM(F30,J30,N30)</f>
        <v>3663</v>
      </c>
      <c r="T30" s="1215">
        <f>SUM(Q30:S30)</f>
        <v>4601</v>
      </c>
      <c r="U30" s="1059"/>
      <c r="V30" s="626" t="s">
        <v>36</v>
      </c>
      <c r="W30" s="570">
        <v>29327</v>
      </c>
      <c r="X30" s="570">
        <v>7244</v>
      </c>
      <c r="Y30" s="570">
        <v>6674</v>
      </c>
      <c r="Z30" s="1215">
        <f>SUM(W30:Y30)</f>
        <v>43245</v>
      </c>
      <c r="AA30" s="570">
        <v>89</v>
      </c>
      <c r="AB30" s="570">
        <v>1</v>
      </c>
      <c r="AC30" s="570">
        <v>1</v>
      </c>
      <c r="AD30" s="1215">
        <f>SUM(AA30:AC30)</f>
        <v>91</v>
      </c>
      <c r="AE30" s="570">
        <v>7</v>
      </c>
      <c r="AF30" s="1063">
        <v>0</v>
      </c>
      <c r="AG30" s="1063">
        <v>0</v>
      </c>
      <c r="AH30" s="1216">
        <f>SUM(AE30:AG30)</f>
        <v>7</v>
      </c>
      <c r="AI30" s="1063">
        <v>105</v>
      </c>
      <c r="AJ30" s="1063">
        <v>0</v>
      </c>
      <c r="AK30" s="1063">
        <v>0</v>
      </c>
      <c r="AL30" s="1216">
        <f>SUM(AI30:AK30)</f>
        <v>105</v>
      </c>
      <c r="AM30" s="626" t="s">
        <v>36</v>
      </c>
      <c r="AN30" s="1063">
        <v>37</v>
      </c>
      <c r="AO30" s="1063">
        <v>0</v>
      </c>
      <c r="AP30" s="1063">
        <v>124</v>
      </c>
      <c r="AQ30" s="1216">
        <f>SUM(AN30:AP30)</f>
        <v>161</v>
      </c>
      <c r="AR30" s="1061"/>
      <c r="AS30" s="1217">
        <f>SUM(AN30,AI30,AE30,AA30,W30,Q30)</f>
        <v>30503</v>
      </c>
      <c r="AT30" s="1218">
        <f>SUM(AO30,AJ30,AF30,AB30,X30,R30)</f>
        <v>7245</v>
      </c>
      <c r="AU30" s="1218">
        <f>SUM(AP30,AK30,AG30,AC30,Y30,S30)</f>
        <v>10462</v>
      </c>
      <c r="AV30" s="1170">
        <f>SUM(AS30:AU30)</f>
        <v>48210</v>
      </c>
      <c r="AW30" s="1097"/>
      <c r="AX30" s="1219">
        <v>52145</v>
      </c>
      <c r="AY30" s="1220">
        <v>8205</v>
      </c>
      <c r="AZ30" s="1221">
        <v>57724</v>
      </c>
      <c r="BA30" s="1204"/>
      <c r="BB30" s="1220">
        <f>SUM(AX30:AZ30)</f>
        <v>118074</v>
      </c>
    </row>
    <row r="31" spans="1:54" ht="8.25" customHeight="1" thickBot="1" x14ac:dyDescent="0.35">
      <c r="A31" s="451"/>
      <c r="B31" s="1205"/>
      <c r="C31" s="1196"/>
      <c r="D31" s="612"/>
      <c r="E31" s="612"/>
      <c r="F31" s="612"/>
      <c r="G31" s="612"/>
      <c r="H31" s="612"/>
      <c r="I31" s="612"/>
      <c r="J31" s="612"/>
      <c r="K31" s="612"/>
      <c r="L31" s="612"/>
      <c r="M31" s="612"/>
      <c r="N31" s="612"/>
      <c r="O31" s="612"/>
      <c r="P31" s="1065"/>
      <c r="Q31" s="612"/>
      <c r="R31" s="612"/>
      <c r="S31" s="612"/>
      <c r="T31" s="612"/>
      <c r="U31" s="1066"/>
      <c r="V31" s="630"/>
      <c r="W31" s="612"/>
      <c r="X31" s="612"/>
      <c r="Y31" s="612"/>
      <c r="Z31" s="612"/>
      <c r="AA31" s="612"/>
      <c r="AB31" s="612"/>
      <c r="AC31" s="612"/>
      <c r="AD31" s="612"/>
      <c r="AE31" s="612"/>
      <c r="AF31" s="1067"/>
      <c r="AG31" s="1067"/>
      <c r="AH31" s="1067"/>
      <c r="AI31" s="1067"/>
      <c r="AJ31" s="1067"/>
      <c r="AK31" s="1067"/>
      <c r="AL31" s="1067"/>
      <c r="AM31" s="630"/>
      <c r="AN31" s="1067"/>
      <c r="AO31" s="1067"/>
      <c r="AP31" s="1067"/>
      <c r="AQ31" s="1067"/>
      <c r="AR31" s="1068"/>
      <c r="AS31" s="1060"/>
      <c r="AT31" s="1057"/>
      <c r="AU31" s="1057"/>
      <c r="AV31" s="1060"/>
      <c r="AW31" s="1097"/>
      <c r="AX31" s="1209"/>
      <c r="AY31" s="1210"/>
      <c r="AZ31" s="1211"/>
      <c r="BA31" s="1212"/>
      <c r="BB31" s="1210"/>
    </row>
    <row r="32" spans="1:54" ht="21.95" customHeight="1" thickBot="1" x14ac:dyDescent="0.35">
      <c r="A32" s="451"/>
      <c r="B32" s="1213" t="s">
        <v>37</v>
      </c>
      <c r="C32" s="1214"/>
      <c r="D32" s="570">
        <v>662</v>
      </c>
      <c r="E32" s="570">
        <v>0</v>
      </c>
      <c r="F32" s="570">
        <v>2940</v>
      </c>
      <c r="G32" s="1215">
        <f>SUM(D32:F32)</f>
        <v>3602</v>
      </c>
      <c r="H32" s="570">
        <v>108</v>
      </c>
      <c r="I32" s="570">
        <v>0</v>
      </c>
      <c r="J32" s="570">
        <v>651</v>
      </c>
      <c r="K32" s="1215">
        <f>SUM(H32:J32)</f>
        <v>759</v>
      </c>
      <c r="L32" s="570">
        <v>175</v>
      </c>
      <c r="M32" s="570">
        <v>0</v>
      </c>
      <c r="N32" s="570">
        <v>312</v>
      </c>
      <c r="O32" s="1215">
        <f>SUM(L32:N32)</f>
        <v>487</v>
      </c>
      <c r="P32" s="1058"/>
      <c r="Q32" s="1062">
        <f>SUM(D32,H32,L32)</f>
        <v>945</v>
      </c>
      <c r="R32" s="1062">
        <f>SUM(E32,I32,M32)</f>
        <v>0</v>
      </c>
      <c r="S32" s="1062">
        <f>SUM(F32,J32,N32)</f>
        <v>3903</v>
      </c>
      <c r="T32" s="1215">
        <f>SUM(Q32:S32)</f>
        <v>4848</v>
      </c>
      <c r="U32" s="1059"/>
      <c r="V32" s="626" t="s">
        <v>37</v>
      </c>
      <c r="W32" s="570">
        <v>29842</v>
      </c>
      <c r="X32" s="570">
        <v>7426</v>
      </c>
      <c r="Y32" s="570">
        <v>6812</v>
      </c>
      <c r="Z32" s="1215">
        <f>SUM(W32:Y32)</f>
        <v>44080</v>
      </c>
      <c r="AA32" s="570">
        <v>88</v>
      </c>
      <c r="AB32" s="570">
        <v>3</v>
      </c>
      <c r="AC32" s="570">
        <v>0</v>
      </c>
      <c r="AD32" s="1215">
        <f>SUM(AA32:AC32)</f>
        <v>91</v>
      </c>
      <c r="AE32" s="570">
        <v>7</v>
      </c>
      <c r="AF32" s="1063">
        <v>0</v>
      </c>
      <c r="AG32" s="1063">
        <v>0</v>
      </c>
      <c r="AH32" s="1216">
        <f>SUM(AE32:AG32)</f>
        <v>7</v>
      </c>
      <c r="AI32" s="1063">
        <v>107</v>
      </c>
      <c r="AJ32" s="1063">
        <v>0</v>
      </c>
      <c r="AK32" s="1063">
        <v>0</v>
      </c>
      <c r="AL32" s="1216">
        <f>SUM(AI32:AK32)</f>
        <v>107</v>
      </c>
      <c r="AM32" s="626" t="s">
        <v>37</v>
      </c>
      <c r="AN32" s="1063">
        <v>37</v>
      </c>
      <c r="AO32" s="1063">
        <v>0</v>
      </c>
      <c r="AP32" s="1063">
        <v>173</v>
      </c>
      <c r="AQ32" s="1216">
        <f>SUM(AN32:AP32)</f>
        <v>210</v>
      </c>
      <c r="AR32" s="1061"/>
      <c r="AS32" s="1217">
        <f>SUM(AN32,AI32,AE32,AA32,W32,Q32)</f>
        <v>31026</v>
      </c>
      <c r="AT32" s="1225">
        <f>SUM(AO32,AJ32,AF32,AB32,X32,R32)</f>
        <v>7429</v>
      </c>
      <c r="AU32" s="1225">
        <f>SUM(AP32,AK32,AG32,AC32,Y32,S32)</f>
        <v>10888</v>
      </c>
      <c r="AV32" s="1226">
        <f>SUM(AS32:AU32)</f>
        <v>49343</v>
      </c>
      <c r="AW32" s="1097"/>
      <c r="AX32" s="1219">
        <v>51768</v>
      </c>
      <c r="AY32" s="1227">
        <v>8277</v>
      </c>
      <c r="AZ32" s="1221">
        <v>58190</v>
      </c>
      <c r="BA32" s="1204"/>
      <c r="BB32" s="1228">
        <f>SUM(AX32:AZ32)</f>
        <v>118235</v>
      </c>
    </row>
    <row r="33" spans="1:54" ht="6" customHeight="1" thickBot="1" x14ac:dyDescent="0.25">
      <c r="A33" s="451"/>
      <c r="B33" s="650"/>
      <c r="C33" s="1229"/>
      <c r="D33" s="650"/>
      <c r="E33" s="650"/>
      <c r="F33" s="650"/>
      <c r="G33" s="650"/>
      <c r="H33" s="650"/>
      <c r="I33" s="650"/>
      <c r="J33" s="650"/>
      <c r="K33" s="650"/>
      <c r="L33" s="650"/>
      <c r="M33" s="650"/>
      <c r="N33" s="650"/>
      <c r="O33" s="650"/>
      <c r="P33" s="1070"/>
      <c r="Q33" s="650"/>
      <c r="R33" s="650"/>
      <c r="S33" s="650"/>
      <c r="T33" s="650"/>
      <c r="U33" s="1070"/>
      <c r="V33" s="647"/>
      <c r="W33" s="650"/>
      <c r="X33" s="650"/>
      <c r="Y33" s="650"/>
      <c r="Z33" s="650"/>
      <c r="AA33" s="650"/>
      <c r="AB33" s="650"/>
      <c r="AC33" s="650"/>
      <c r="AD33" s="650"/>
      <c r="AE33" s="650"/>
      <c r="AF33" s="651"/>
      <c r="AG33" s="651"/>
      <c r="AH33" s="651"/>
      <c r="AI33" s="651"/>
      <c r="AJ33" s="651"/>
      <c r="AK33" s="651"/>
      <c r="AL33" s="651"/>
      <c r="AM33" s="647"/>
      <c r="AN33" s="651"/>
      <c r="AO33" s="651"/>
      <c r="AP33" s="651"/>
      <c r="AQ33" s="651"/>
      <c r="AR33" s="1071"/>
      <c r="AS33" s="1230"/>
      <c r="AT33" s="650"/>
      <c r="AU33" s="650"/>
      <c r="AV33" s="651"/>
      <c r="AW33" s="1097"/>
      <c r="AX33" s="1183"/>
      <c r="AY33" s="1184"/>
      <c r="AZ33" s="1184"/>
      <c r="BA33" s="1231"/>
      <c r="BB33" s="1232"/>
    </row>
    <row r="34" spans="1:54" ht="30.75" customHeight="1" x14ac:dyDescent="0.45">
      <c r="A34" s="451"/>
      <c r="B34" s="986"/>
      <c r="C34" s="1233"/>
      <c r="D34" s="1234" t="s">
        <v>164</v>
      </c>
      <c r="E34" s="1235" t="s">
        <v>165</v>
      </c>
      <c r="F34" s="1235" t="s">
        <v>166</v>
      </c>
      <c r="G34" s="936" t="s">
        <v>4</v>
      </c>
      <c r="H34" s="1235" t="s">
        <v>164</v>
      </c>
      <c r="I34" s="1235" t="s">
        <v>165</v>
      </c>
      <c r="J34" s="1235" t="s">
        <v>166</v>
      </c>
      <c r="K34" s="936" t="s">
        <v>4</v>
      </c>
      <c r="L34" s="1236" t="s">
        <v>164</v>
      </c>
      <c r="M34" s="1235" t="s">
        <v>165</v>
      </c>
      <c r="N34" s="1235" t="s">
        <v>166</v>
      </c>
      <c r="O34" s="936" t="s">
        <v>4</v>
      </c>
      <c r="P34" s="989"/>
      <c r="Q34" s="1237" t="s">
        <v>164</v>
      </c>
      <c r="R34" s="1130" t="s">
        <v>165</v>
      </c>
      <c r="S34" s="1130" t="s">
        <v>167</v>
      </c>
      <c r="T34" s="1104" t="s">
        <v>4</v>
      </c>
      <c r="U34" s="991"/>
      <c r="V34" s="986"/>
      <c r="W34" s="1008" t="s">
        <v>164</v>
      </c>
      <c r="X34" s="1008" t="s">
        <v>165</v>
      </c>
      <c r="Y34" s="1008" t="s">
        <v>167</v>
      </c>
      <c r="Z34" s="1238" t="s">
        <v>3</v>
      </c>
      <c r="AA34" s="1132" t="s">
        <v>164</v>
      </c>
      <c r="AB34" s="1132" t="s">
        <v>165</v>
      </c>
      <c r="AC34" s="1132" t="s">
        <v>167</v>
      </c>
      <c r="AD34" s="1105" t="s">
        <v>20</v>
      </c>
      <c r="AE34" s="1134" t="s">
        <v>164</v>
      </c>
      <c r="AF34" s="1135" t="s">
        <v>165</v>
      </c>
      <c r="AG34" s="1135" t="s">
        <v>167</v>
      </c>
      <c r="AH34" s="1239" t="s">
        <v>11</v>
      </c>
      <c r="AI34" s="1015" t="s">
        <v>164</v>
      </c>
      <c r="AJ34" s="1015" t="s">
        <v>165</v>
      </c>
      <c r="AK34" s="1015" t="s">
        <v>166</v>
      </c>
      <c r="AL34" s="1107" t="s">
        <v>12</v>
      </c>
      <c r="AM34" s="986"/>
      <c r="AN34" s="1138" t="s">
        <v>164</v>
      </c>
      <c r="AO34" s="1138" t="s">
        <v>165</v>
      </c>
      <c r="AP34" s="1138" t="s">
        <v>167</v>
      </c>
      <c r="AQ34" s="1108" t="s">
        <v>13</v>
      </c>
      <c r="AR34" s="1012"/>
      <c r="AS34" s="1139" t="s">
        <v>164</v>
      </c>
      <c r="AT34" s="1140" t="s">
        <v>165</v>
      </c>
      <c r="AU34" s="1139" t="s">
        <v>167</v>
      </c>
      <c r="AV34" s="1110" t="s">
        <v>120</v>
      </c>
      <c r="AW34" s="1097"/>
      <c r="AX34" s="1574" t="s">
        <v>150</v>
      </c>
      <c r="AY34" s="1575"/>
      <c r="AZ34" s="1578"/>
      <c r="BA34" s="1240"/>
      <c r="BB34" s="1112" t="s">
        <v>76</v>
      </c>
    </row>
    <row r="35" spans="1:54" ht="19.5" customHeight="1" thickBot="1" x14ac:dyDescent="0.5">
      <c r="A35" s="451"/>
      <c r="B35" s="996"/>
      <c r="C35" s="1124"/>
      <c r="D35" s="1234" t="s">
        <v>177</v>
      </c>
      <c r="E35" s="1234" t="s">
        <v>172</v>
      </c>
      <c r="F35" s="1234" t="s">
        <v>173</v>
      </c>
      <c r="G35" s="939" t="s">
        <v>133</v>
      </c>
      <c r="H35" s="1241" t="s">
        <v>177</v>
      </c>
      <c r="I35" s="1241" t="s">
        <v>172</v>
      </c>
      <c r="J35" s="1241" t="s">
        <v>173</v>
      </c>
      <c r="K35" s="939" t="s">
        <v>134</v>
      </c>
      <c r="L35" s="1242" t="s">
        <v>177</v>
      </c>
      <c r="M35" s="1241" t="s">
        <v>172</v>
      </c>
      <c r="N35" s="1241" t="s">
        <v>173</v>
      </c>
      <c r="O35" s="939" t="s">
        <v>135</v>
      </c>
      <c r="P35" s="1073"/>
      <c r="Q35" s="1160" t="s">
        <v>177</v>
      </c>
      <c r="R35" s="1160" t="s">
        <v>172</v>
      </c>
      <c r="S35" s="1160" t="s">
        <v>173</v>
      </c>
      <c r="T35" s="1114" t="s">
        <v>160</v>
      </c>
      <c r="U35" s="1002"/>
      <c r="V35" s="996"/>
      <c r="W35" s="1020" t="s">
        <v>177</v>
      </c>
      <c r="X35" s="1020" t="s">
        <v>172</v>
      </c>
      <c r="Y35" s="1020" t="s">
        <v>173</v>
      </c>
      <c r="Z35" s="1115"/>
      <c r="AA35" s="1163" t="s">
        <v>177</v>
      </c>
      <c r="AB35" s="1163" t="s">
        <v>172</v>
      </c>
      <c r="AC35" s="1163" t="s">
        <v>173</v>
      </c>
      <c r="AD35" s="1116" t="s">
        <v>178</v>
      </c>
      <c r="AE35" s="1165" t="s">
        <v>177</v>
      </c>
      <c r="AF35" s="1166" t="s">
        <v>172</v>
      </c>
      <c r="AG35" s="1166" t="s">
        <v>173</v>
      </c>
      <c r="AH35" s="1243" t="s">
        <v>179</v>
      </c>
      <c r="AI35" s="1027" t="s">
        <v>177</v>
      </c>
      <c r="AJ35" s="1027" t="s">
        <v>172</v>
      </c>
      <c r="AK35" s="1027" t="s">
        <v>173</v>
      </c>
      <c r="AL35" s="1118" t="s">
        <v>23</v>
      </c>
      <c r="AM35" s="996"/>
      <c r="AN35" s="1167" t="s">
        <v>177</v>
      </c>
      <c r="AO35" s="1167" t="s">
        <v>172</v>
      </c>
      <c r="AP35" s="1167" t="s">
        <v>173</v>
      </c>
      <c r="AQ35" s="1119" t="s">
        <v>163</v>
      </c>
      <c r="AR35" s="1023"/>
      <c r="AS35" s="1168" t="s">
        <v>176</v>
      </c>
      <c r="AT35" s="1169" t="s">
        <v>172</v>
      </c>
      <c r="AU35" s="1244" t="s">
        <v>173</v>
      </c>
      <c r="AV35" s="1121" t="s">
        <v>76</v>
      </c>
      <c r="AW35" s="1097"/>
      <c r="AX35" s="1576"/>
      <c r="AY35" s="1577"/>
      <c r="AZ35" s="1579"/>
      <c r="BA35" s="1245"/>
      <c r="BB35" s="1123" t="s">
        <v>24</v>
      </c>
    </row>
    <row r="36" spans="1:54" ht="18" customHeight="1" x14ac:dyDescent="0.25">
      <c r="A36" s="451"/>
      <c r="B36" s="1007"/>
      <c r="C36" s="1113"/>
      <c r="D36" s="1553" t="s">
        <v>151</v>
      </c>
      <c r="E36" s="1554"/>
      <c r="F36" s="1555"/>
      <c r="G36" s="1128" t="s">
        <v>170</v>
      </c>
      <c r="H36" s="1553" t="s">
        <v>152</v>
      </c>
      <c r="I36" s="1554"/>
      <c r="J36" s="1555"/>
      <c r="K36" s="1128" t="s">
        <v>170</v>
      </c>
      <c r="L36" s="1553" t="s">
        <v>153</v>
      </c>
      <c r="M36" s="1554"/>
      <c r="N36" s="1555"/>
      <c r="O36" s="1128" t="s">
        <v>170</v>
      </c>
      <c r="P36" s="1076"/>
      <c r="Q36" s="1557" t="s">
        <v>154</v>
      </c>
      <c r="R36" s="1558"/>
      <c r="S36" s="1559"/>
      <c r="T36" s="1131" t="s">
        <v>135</v>
      </c>
      <c r="U36" s="1012"/>
      <c r="V36" s="1007"/>
      <c r="W36" s="1560" t="s">
        <v>3</v>
      </c>
      <c r="X36" s="1554"/>
      <c r="Y36" s="1555"/>
      <c r="Z36" s="1128" t="s">
        <v>170</v>
      </c>
      <c r="AA36" s="1562" t="s">
        <v>20</v>
      </c>
      <c r="AB36" s="1563"/>
      <c r="AC36" s="1564"/>
      <c r="AD36" s="1128" t="s">
        <v>170</v>
      </c>
      <c r="AE36" s="1568" t="s">
        <v>157</v>
      </c>
      <c r="AF36" s="1569"/>
      <c r="AG36" s="1570"/>
      <c r="AH36" s="1153" t="s">
        <v>170</v>
      </c>
      <c r="AI36" s="1571" t="s">
        <v>158</v>
      </c>
      <c r="AJ36" s="1554"/>
      <c r="AK36" s="1554"/>
      <c r="AL36" s="1153" t="s">
        <v>170</v>
      </c>
      <c r="AM36" s="1007"/>
      <c r="AN36" s="1572" t="s">
        <v>159</v>
      </c>
      <c r="AO36" s="1554"/>
      <c r="AP36" s="1555"/>
      <c r="AQ36" s="1153" t="s">
        <v>170</v>
      </c>
      <c r="AR36" s="1109"/>
      <c r="AS36" s="1573" t="s">
        <v>149</v>
      </c>
      <c r="AT36" s="1554"/>
      <c r="AU36" s="1554"/>
      <c r="AV36" s="1141" t="s">
        <v>170</v>
      </c>
      <c r="AW36" s="1097"/>
      <c r="AX36" s="1142" t="s">
        <v>24</v>
      </c>
      <c r="AY36" s="1143" t="s">
        <v>165</v>
      </c>
      <c r="AZ36" s="1143" t="s">
        <v>167</v>
      </c>
      <c r="BA36" s="1246"/>
      <c r="BB36" s="1123" t="s">
        <v>146</v>
      </c>
    </row>
    <row r="37" spans="1:54" ht="18.75" customHeight="1" thickBot="1" x14ac:dyDescent="0.3">
      <c r="A37" s="451"/>
      <c r="B37" s="1077"/>
      <c r="C37" s="1247"/>
      <c r="D37" s="1556"/>
      <c r="E37" s="1551"/>
      <c r="F37" s="1552"/>
      <c r="G37" s="1158" t="s">
        <v>175</v>
      </c>
      <c r="H37" s="1556"/>
      <c r="I37" s="1551"/>
      <c r="J37" s="1552"/>
      <c r="K37" s="1158" t="s">
        <v>175</v>
      </c>
      <c r="L37" s="1556"/>
      <c r="M37" s="1551"/>
      <c r="N37" s="1552"/>
      <c r="O37" s="1158" t="s">
        <v>175</v>
      </c>
      <c r="P37" s="1080"/>
      <c r="Q37" s="1544" t="s">
        <v>146</v>
      </c>
      <c r="R37" s="1545"/>
      <c r="S37" s="1546"/>
      <c r="T37" s="1151" t="s">
        <v>44</v>
      </c>
      <c r="U37" s="1023"/>
      <c r="V37" s="1077"/>
      <c r="W37" s="1561"/>
      <c r="X37" s="1551"/>
      <c r="Y37" s="1552"/>
      <c r="Z37" s="1158" t="s">
        <v>175</v>
      </c>
      <c r="AA37" s="1565"/>
      <c r="AB37" s="1566"/>
      <c r="AC37" s="1567"/>
      <c r="AD37" s="1158" t="s">
        <v>175</v>
      </c>
      <c r="AE37" s="1547" t="s">
        <v>162</v>
      </c>
      <c r="AF37" s="1548"/>
      <c r="AG37" s="1549"/>
      <c r="AH37" s="1164" t="s">
        <v>175</v>
      </c>
      <c r="AI37" s="1556"/>
      <c r="AJ37" s="1551"/>
      <c r="AK37" s="1551"/>
      <c r="AL37" s="1164" t="s">
        <v>175</v>
      </c>
      <c r="AM37" s="1077"/>
      <c r="AN37" s="1550"/>
      <c r="AO37" s="1551"/>
      <c r="AP37" s="1552"/>
      <c r="AQ37" s="1164" t="s">
        <v>175</v>
      </c>
      <c r="AR37" s="1120"/>
      <c r="AS37" s="1556"/>
      <c r="AT37" s="1551"/>
      <c r="AU37" s="1551"/>
      <c r="AV37" s="1170" t="s">
        <v>175</v>
      </c>
      <c r="AW37" s="1097"/>
      <c r="AX37" s="1142" t="s">
        <v>180</v>
      </c>
      <c r="AY37" s="1143" t="s">
        <v>172</v>
      </c>
      <c r="AZ37" s="1143" t="s">
        <v>173</v>
      </c>
      <c r="BA37" s="1246"/>
      <c r="BB37" s="1123"/>
    </row>
    <row r="38" spans="1:54" ht="4.5" customHeight="1" thickBot="1" x14ac:dyDescent="0.3">
      <c r="A38" s="689"/>
      <c r="B38" s="690"/>
      <c r="C38" s="690"/>
      <c r="D38" s="1081"/>
      <c r="E38" s="1081"/>
      <c r="F38" s="1081"/>
      <c r="G38" s="1081"/>
      <c r="H38" s="694"/>
      <c r="I38" s="694"/>
      <c r="J38" s="694"/>
      <c r="K38" s="694"/>
      <c r="L38" s="695"/>
      <c r="M38" s="695"/>
      <c r="N38" s="695"/>
      <c r="O38" s="695"/>
      <c r="P38" s="695"/>
      <c r="Q38" s="695"/>
      <c r="R38" s="695"/>
      <c r="S38" s="695"/>
      <c r="T38" s="1161" t="s">
        <v>44</v>
      </c>
      <c r="U38" s="695"/>
      <c r="V38" s="690"/>
      <c r="W38" s="691"/>
      <c r="X38" s="691"/>
      <c r="Y38" s="691"/>
      <c r="Z38" s="691"/>
      <c r="AA38" s="696"/>
      <c r="AB38" s="696"/>
      <c r="AC38" s="696"/>
      <c r="AD38" s="691"/>
      <c r="AE38" s="697"/>
      <c r="AF38" s="697"/>
      <c r="AG38" s="697"/>
      <c r="AH38" s="697"/>
      <c r="AI38" s="698"/>
      <c r="AJ38" s="698"/>
      <c r="AK38" s="698"/>
      <c r="AL38" s="698"/>
      <c r="AM38" s="690"/>
      <c r="AN38" s="699"/>
      <c r="AO38" s="699"/>
      <c r="AP38" s="699"/>
      <c r="AQ38" s="699"/>
      <c r="AR38" s="699"/>
      <c r="AS38" s="1082"/>
      <c r="AT38" s="1248"/>
      <c r="AU38" s="1248"/>
      <c r="AV38" s="1249"/>
      <c r="AW38" s="1250"/>
      <c r="AX38" s="1251" t="s">
        <v>176</v>
      </c>
      <c r="AY38" s="1252"/>
      <c r="AZ38" s="1251"/>
      <c r="BA38" s="1253"/>
      <c r="BB38" s="1232"/>
    </row>
    <row r="39" spans="1:54" x14ac:dyDescent="0.2">
      <c r="A39" s="1254"/>
    </row>
  </sheetData>
  <mergeCells count="28">
    <mergeCell ref="AS3:AU4"/>
    <mergeCell ref="AX3:AZ4"/>
    <mergeCell ref="D36:F37"/>
    <mergeCell ref="H36:J37"/>
    <mergeCell ref="L36:N37"/>
    <mergeCell ref="Q36:S36"/>
    <mergeCell ref="W36:Y37"/>
    <mergeCell ref="AS36:AU37"/>
    <mergeCell ref="Q37:S37"/>
    <mergeCell ref="AE37:AG37"/>
    <mergeCell ref="AN37:AP37"/>
    <mergeCell ref="AX34:AZ35"/>
    <mergeCell ref="AA36:AC37"/>
    <mergeCell ref="AE36:AG36"/>
    <mergeCell ref="AI36:AK37"/>
    <mergeCell ref="AN36:AP36"/>
    <mergeCell ref="Q4:S4"/>
    <mergeCell ref="AE4:AG4"/>
    <mergeCell ref="AN4:AP4"/>
    <mergeCell ref="D3:F4"/>
    <mergeCell ref="H3:J4"/>
    <mergeCell ref="L3:N4"/>
    <mergeCell ref="Q3:S3"/>
    <mergeCell ref="W3:Y4"/>
    <mergeCell ref="AA3:AC4"/>
    <mergeCell ref="AE3:AG3"/>
    <mergeCell ref="AI3:AK4"/>
    <mergeCell ref="AN3:AP3"/>
  </mergeCells>
  <pageMargins left="0.78740157499999996" right="0.78740157499999996" top="0.85" bottom="0.81" header="0.4921259845" footer="0.4921259845"/>
  <pageSetup paperSize="9" scale="80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6"/>
  </sheetPr>
  <dimension ref="A1:Q38"/>
  <sheetViews>
    <sheetView workbookViewId="0">
      <selection activeCell="M40" sqref="M40"/>
    </sheetView>
  </sheetViews>
  <sheetFormatPr baseColWidth="10" defaultRowHeight="12.75" x14ac:dyDescent="0.2"/>
  <cols>
    <col min="1" max="1" width="16.7109375" customWidth="1"/>
    <col min="2" max="4" width="8.7109375" customWidth="1"/>
    <col min="5" max="7" width="8" customWidth="1"/>
    <col min="8" max="9" width="8.7109375" customWidth="1"/>
    <col min="10" max="10" width="10.5703125" customWidth="1"/>
    <col min="11" max="11" width="8.7109375" customWidth="1"/>
    <col min="12" max="12" width="9.7109375" customWidth="1"/>
    <col min="13" max="13" width="10.140625" customWidth="1"/>
    <col min="14" max="14" width="7.7109375" customWidth="1"/>
    <col min="15" max="15" width="0.42578125" customWidth="1"/>
    <col min="16" max="17" width="7.7109375" customWidth="1"/>
  </cols>
  <sheetData>
    <row r="1" spans="1:17" ht="16.5" customHeight="1" thickBot="1" x14ac:dyDescent="0.3">
      <c r="A1" s="1255">
        <v>20</v>
      </c>
      <c r="B1" s="1256"/>
      <c r="C1" s="118"/>
      <c r="D1" s="118"/>
      <c r="E1" s="117" t="s">
        <v>181</v>
      </c>
      <c r="F1" s="118"/>
      <c r="G1" s="118"/>
      <c r="H1" s="118"/>
      <c r="I1" s="118"/>
      <c r="J1" s="118"/>
      <c r="K1" s="118"/>
      <c r="L1" s="118"/>
      <c r="M1" s="118"/>
      <c r="N1" s="119"/>
      <c r="O1" s="1257"/>
    </row>
    <row r="2" spans="1:17" ht="9.75" customHeight="1" thickBot="1" x14ac:dyDescent="0.25">
      <c r="A2" s="1258"/>
      <c r="B2" s="1259" t="s">
        <v>182</v>
      </c>
      <c r="C2" s="1260"/>
      <c r="D2" s="1261"/>
      <c r="E2" s="1260"/>
      <c r="F2" s="1261"/>
      <c r="G2" s="1260"/>
      <c r="H2" s="1261"/>
      <c r="I2" s="1260" t="s">
        <v>183</v>
      </c>
      <c r="J2" s="1262"/>
      <c r="K2" s="1263" t="s">
        <v>182</v>
      </c>
      <c r="L2" s="1262"/>
      <c r="M2" s="1263"/>
      <c r="N2" s="1264" t="s">
        <v>44</v>
      </c>
      <c r="O2" s="1265"/>
      <c r="P2" s="13"/>
      <c r="Q2" s="13"/>
    </row>
    <row r="3" spans="1:17" ht="11.25" customHeight="1" thickBot="1" x14ac:dyDescent="0.25">
      <c r="A3" s="1266" t="s">
        <v>15</v>
      </c>
      <c r="B3" s="67" t="s">
        <v>26</v>
      </c>
      <c r="C3" s="1267" t="s">
        <v>27</v>
      </c>
      <c r="D3" s="1268" t="s">
        <v>28</v>
      </c>
      <c r="E3" s="1267" t="s">
        <v>29</v>
      </c>
      <c r="F3" s="1268" t="s">
        <v>30</v>
      </c>
      <c r="G3" s="1267" t="s">
        <v>31</v>
      </c>
      <c r="H3" s="1268" t="s">
        <v>32</v>
      </c>
      <c r="I3" s="1267" t="s">
        <v>33</v>
      </c>
      <c r="J3" s="1268" t="s">
        <v>34</v>
      </c>
      <c r="K3" s="1267" t="s">
        <v>35</v>
      </c>
      <c r="L3" s="1268" t="s">
        <v>36</v>
      </c>
      <c r="M3" s="1267" t="s">
        <v>37</v>
      </c>
      <c r="N3" s="1269" t="s">
        <v>184</v>
      </c>
      <c r="O3" s="1270"/>
      <c r="P3" s="1271"/>
      <c r="Q3" s="1272"/>
    </row>
    <row r="4" spans="1:17" ht="2.25" customHeight="1" thickBot="1" x14ac:dyDescent="0.25">
      <c r="A4" s="69"/>
      <c r="B4" s="70"/>
      <c r="C4" s="71"/>
      <c r="D4" s="72"/>
      <c r="E4" s="73"/>
      <c r="F4" s="70"/>
      <c r="G4" s="71"/>
      <c r="H4" s="72"/>
      <c r="I4" s="73"/>
      <c r="J4" s="70"/>
      <c r="K4" s="73"/>
      <c r="L4" s="70"/>
      <c r="M4" s="73"/>
      <c r="N4" s="1273"/>
      <c r="O4" s="1274"/>
      <c r="P4" s="1275"/>
      <c r="Q4" s="1275"/>
    </row>
    <row r="5" spans="1:17" ht="17.100000000000001" customHeight="1" thickBot="1" x14ac:dyDescent="0.45">
      <c r="A5" s="1276" t="s">
        <v>185</v>
      </c>
      <c r="B5" s="1277">
        <v>390</v>
      </c>
      <c r="C5" s="1277">
        <v>382</v>
      </c>
      <c r="D5" s="1278">
        <v>522</v>
      </c>
      <c r="E5" s="1278">
        <v>438</v>
      </c>
      <c r="F5" s="1278">
        <v>442</v>
      </c>
      <c r="G5" s="1278">
        <v>529</v>
      </c>
      <c r="H5" s="1278">
        <v>487</v>
      </c>
      <c r="I5" s="1278">
        <v>440</v>
      </c>
      <c r="J5" s="1278">
        <v>392</v>
      </c>
      <c r="K5" s="1278">
        <v>440</v>
      </c>
      <c r="L5" s="1278">
        <v>467</v>
      </c>
      <c r="M5" s="1278">
        <v>396</v>
      </c>
      <c r="N5" s="1278">
        <f>SUM(B5:M5)</f>
        <v>5325</v>
      </c>
      <c r="O5" s="1279"/>
    </row>
    <row r="6" spans="1:17" ht="17.100000000000001" customHeight="1" thickBot="1" x14ac:dyDescent="0.3">
      <c r="A6" s="1280" t="s">
        <v>186</v>
      </c>
      <c r="B6" s="1281">
        <v>16172</v>
      </c>
      <c r="C6" s="1281">
        <v>16265</v>
      </c>
      <c r="D6" s="1281">
        <v>16441</v>
      </c>
      <c r="E6" s="1281">
        <v>16539</v>
      </c>
      <c r="F6" s="1281">
        <v>16564</v>
      </c>
      <c r="G6" s="1281">
        <v>16894</v>
      </c>
      <c r="H6" s="1281">
        <v>17017</v>
      </c>
      <c r="I6" s="1281">
        <v>17161</v>
      </c>
      <c r="J6" s="1281">
        <v>17228</v>
      </c>
      <c r="K6" s="1281">
        <v>17231</v>
      </c>
      <c r="L6" s="1281">
        <v>17378</v>
      </c>
      <c r="M6" s="1281">
        <v>17381</v>
      </c>
      <c r="N6" s="1282"/>
      <c r="O6" s="1283"/>
    </row>
    <row r="7" spans="1:17" ht="1.5" customHeight="1" thickBot="1" x14ac:dyDescent="0.3">
      <c r="A7" s="1284"/>
      <c r="B7" s="1285"/>
      <c r="C7" s="1285"/>
      <c r="D7" s="1285"/>
      <c r="E7" s="1285"/>
      <c r="F7" s="1285"/>
      <c r="G7" s="1285"/>
      <c r="H7" s="1285"/>
      <c r="I7" s="1285"/>
      <c r="J7" s="1285"/>
      <c r="K7" s="1285"/>
      <c r="L7" s="1285">
        <v>17378</v>
      </c>
      <c r="M7" s="1285"/>
      <c r="N7" s="1285"/>
      <c r="O7" s="1279"/>
    </row>
    <row r="8" spans="1:17" ht="17.100000000000001" customHeight="1" thickBot="1" x14ac:dyDescent="0.3">
      <c r="A8" s="1286" t="s">
        <v>187</v>
      </c>
      <c r="B8" s="1287">
        <v>39</v>
      </c>
      <c r="C8" s="1287">
        <v>30</v>
      </c>
      <c r="D8" s="1287">
        <v>54</v>
      </c>
      <c r="E8" s="1287">
        <v>41</v>
      </c>
      <c r="F8" s="1287">
        <v>39</v>
      </c>
      <c r="G8" s="1287">
        <v>39</v>
      </c>
      <c r="H8" s="1287">
        <v>44</v>
      </c>
      <c r="I8" s="1287">
        <v>34</v>
      </c>
      <c r="J8" s="1287">
        <v>38</v>
      </c>
      <c r="K8" s="1287">
        <v>27</v>
      </c>
      <c r="L8" s="1287">
        <v>46</v>
      </c>
      <c r="M8" s="1287">
        <v>33</v>
      </c>
      <c r="N8" s="1281">
        <f>SUM(B8:M8)</f>
        <v>464</v>
      </c>
      <c r="O8" s="1283"/>
    </row>
    <row r="9" spans="1:17" ht="17.100000000000001" customHeight="1" thickBot="1" x14ac:dyDescent="0.3">
      <c r="A9" s="1288" t="s">
        <v>188</v>
      </c>
      <c r="B9" s="1289">
        <v>5003</v>
      </c>
      <c r="C9" s="1289">
        <v>4970</v>
      </c>
      <c r="D9" s="1289">
        <v>4929</v>
      </c>
      <c r="E9" s="1289">
        <v>4907</v>
      </c>
      <c r="F9" s="1289">
        <v>4912</v>
      </c>
      <c r="G9" s="1289">
        <v>4885</v>
      </c>
      <c r="H9" s="1289">
        <v>4858</v>
      </c>
      <c r="I9" s="1289">
        <v>4836</v>
      </c>
      <c r="J9" s="1289">
        <v>4829</v>
      </c>
      <c r="K9" s="1289">
        <v>4809</v>
      </c>
      <c r="L9" s="1289">
        <v>4806</v>
      </c>
      <c r="M9" s="1289">
        <v>4786</v>
      </c>
      <c r="N9" s="1285"/>
      <c r="O9" s="1279"/>
    </row>
    <row r="10" spans="1:17" ht="1.5" customHeight="1" thickBot="1" x14ac:dyDescent="0.3">
      <c r="A10" s="108"/>
      <c r="B10" s="1282"/>
      <c r="C10" s="1282"/>
      <c r="D10" s="1282"/>
      <c r="E10" s="1282"/>
      <c r="F10" s="1282"/>
      <c r="G10" s="1282"/>
      <c r="H10" s="1282"/>
      <c r="I10" s="1282"/>
      <c r="J10" s="1282"/>
      <c r="K10" s="1282"/>
      <c r="L10" s="1282"/>
      <c r="M10" s="1282"/>
      <c r="N10" s="1282"/>
      <c r="O10" s="1283"/>
    </row>
    <row r="11" spans="1:17" ht="17.100000000000001" customHeight="1" thickBot="1" x14ac:dyDescent="0.3">
      <c r="A11" s="1290" t="s">
        <v>189</v>
      </c>
      <c r="B11" s="1291">
        <v>11</v>
      </c>
      <c r="C11" s="1291">
        <v>8</v>
      </c>
      <c r="D11" s="1291">
        <v>8</v>
      </c>
      <c r="E11" s="1291">
        <v>9</v>
      </c>
      <c r="F11" s="1291">
        <v>9</v>
      </c>
      <c r="G11" s="1291">
        <v>20</v>
      </c>
      <c r="H11" s="1291">
        <v>14</v>
      </c>
      <c r="I11" s="1291">
        <v>14</v>
      </c>
      <c r="J11" s="1291">
        <v>8</v>
      </c>
      <c r="K11" s="1291">
        <v>9</v>
      </c>
      <c r="L11" s="1291">
        <v>16</v>
      </c>
      <c r="M11" s="1291">
        <v>17</v>
      </c>
      <c r="N11" s="1278">
        <f>SUM(B11:M11)</f>
        <v>143</v>
      </c>
      <c r="O11" s="1279"/>
    </row>
    <row r="12" spans="1:17" ht="17.100000000000001" customHeight="1" thickBot="1" x14ac:dyDescent="0.3">
      <c r="A12" s="1292" t="s">
        <v>190</v>
      </c>
      <c r="B12" s="1293">
        <v>649</v>
      </c>
      <c r="C12" s="1293">
        <v>651</v>
      </c>
      <c r="D12" s="1293">
        <v>652</v>
      </c>
      <c r="E12" s="1293">
        <v>648</v>
      </c>
      <c r="F12" s="1293">
        <v>648</v>
      </c>
      <c r="G12" s="1293">
        <v>658</v>
      </c>
      <c r="H12" s="1293">
        <v>660</v>
      </c>
      <c r="I12" s="1293">
        <v>670</v>
      </c>
      <c r="J12" s="1293">
        <v>666</v>
      </c>
      <c r="K12" s="1293">
        <v>664</v>
      </c>
      <c r="L12" s="1293">
        <v>672</v>
      </c>
      <c r="M12" s="1293">
        <v>683</v>
      </c>
      <c r="N12" s="1282"/>
      <c r="O12" s="1283"/>
    </row>
    <row r="13" spans="1:17" ht="1.5" customHeight="1" thickBot="1" x14ac:dyDescent="0.3">
      <c r="A13" s="1284"/>
      <c r="B13" s="1285"/>
      <c r="C13" s="1285"/>
      <c r="D13" s="1285"/>
      <c r="E13" s="1285"/>
      <c r="F13" s="1285"/>
      <c r="G13" s="1285"/>
      <c r="H13" s="1285"/>
      <c r="I13" s="1285"/>
      <c r="J13" s="1285"/>
      <c r="K13" s="1285"/>
      <c r="L13" s="1285"/>
      <c r="M13" s="1285"/>
      <c r="N13" s="1285"/>
      <c r="O13" s="1279"/>
    </row>
    <row r="14" spans="1:17" ht="17.100000000000001" customHeight="1" thickBot="1" x14ac:dyDescent="0.3">
      <c r="A14" s="1294" t="s">
        <v>191</v>
      </c>
      <c r="B14" s="1295">
        <v>148</v>
      </c>
      <c r="C14" s="1295">
        <v>127</v>
      </c>
      <c r="D14" s="1295">
        <v>191</v>
      </c>
      <c r="E14" s="1295">
        <v>178</v>
      </c>
      <c r="F14" s="1295">
        <v>182</v>
      </c>
      <c r="G14" s="1295">
        <v>215</v>
      </c>
      <c r="H14" s="1295">
        <v>167</v>
      </c>
      <c r="I14" s="1295">
        <v>164</v>
      </c>
      <c r="J14" s="1295">
        <v>167</v>
      </c>
      <c r="K14" s="1295">
        <v>148</v>
      </c>
      <c r="L14" s="1295">
        <v>159</v>
      </c>
      <c r="M14" s="1295">
        <v>163</v>
      </c>
      <c r="N14" s="1281">
        <f>SUM(B14:M14)</f>
        <v>2009</v>
      </c>
      <c r="O14" s="1283"/>
    </row>
    <row r="15" spans="1:17" ht="17.100000000000001" customHeight="1" thickBot="1" x14ac:dyDescent="0.3">
      <c r="A15" s="1296" t="s">
        <v>192</v>
      </c>
      <c r="B15" s="1297">
        <v>11397</v>
      </c>
      <c r="C15" s="1297">
        <v>11358</v>
      </c>
      <c r="D15" s="1297">
        <v>11335</v>
      </c>
      <c r="E15" s="1297">
        <v>11322</v>
      </c>
      <c r="F15" s="1297">
        <v>11328</v>
      </c>
      <c r="G15" s="1297">
        <v>11364</v>
      </c>
      <c r="H15" s="1297">
        <v>11332</v>
      </c>
      <c r="I15" s="1297">
        <v>11298</v>
      </c>
      <c r="J15" s="1297">
        <v>11283</v>
      </c>
      <c r="K15" s="1297">
        <v>11271</v>
      </c>
      <c r="L15" s="1297">
        <v>11313</v>
      </c>
      <c r="M15" s="1297">
        <v>11259</v>
      </c>
      <c r="N15" s="1285"/>
      <c r="O15" s="1279"/>
    </row>
    <row r="16" spans="1:17" ht="1.5" customHeight="1" thickBot="1" x14ac:dyDescent="0.3">
      <c r="A16" s="108"/>
      <c r="B16" s="1282"/>
      <c r="C16" s="1282"/>
      <c r="D16" s="1282"/>
      <c r="E16" s="1282"/>
      <c r="F16" s="1282"/>
      <c r="G16" s="1282"/>
      <c r="H16" s="1282"/>
      <c r="I16" s="1282"/>
      <c r="J16" s="1282"/>
      <c r="K16" s="1282"/>
      <c r="L16" s="1282"/>
      <c r="M16" s="1282"/>
      <c r="N16" s="1282"/>
      <c r="O16" s="1283"/>
    </row>
    <row r="17" spans="1:15" ht="17.100000000000001" customHeight="1" thickBot="1" x14ac:dyDescent="0.3">
      <c r="A17" s="1298" t="s">
        <v>193</v>
      </c>
      <c r="B17" s="1299">
        <v>7</v>
      </c>
      <c r="C17" s="1299">
        <v>8</v>
      </c>
      <c r="D17" s="1299">
        <v>10</v>
      </c>
      <c r="E17" s="1299">
        <v>9</v>
      </c>
      <c r="F17" s="1299">
        <v>10</v>
      </c>
      <c r="G17" s="1299">
        <v>11</v>
      </c>
      <c r="H17" s="1299">
        <v>5</v>
      </c>
      <c r="I17" s="1299">
        <v>7</v>
      </c>
      <c r="J17" s="1299">
        <v>2</v>
      </c>
      <c r="K17" s="1299">
        <v>5</v>
      </c>
      <c r="L17" s="1299">
        <v>8</v>
      </c>
      <c r="M17" s="1299">
        <v>5</v>
      </c>
      <c r="N17" s="1278">
        <f>SUM(B17:M17)</f>
        <v>87</v>
      </c>
      <c r="O17" s="1279"/>
    </row>
    <row r="18" spans="1:15" ht="16.5" customHeight="1" thickBot="1" x14ac:dyDescent="0.3">
      <c r="A18" s="1300" t="s">
        <v>194</v>
      </c>
      <c r="B18" s="1301">
        <v>492</v>
      </c>
      <c r="C18" s="1301">
        <v>496</v>
      </c>
      <c r="D18" s="1301">
        <v>493</v>
      </c>
      <c r="E18" s="1301">
        <v>497</v>
      </c>
      <c r="F18" s="1301">
        <v>495</v>
      </c>
      <c r="G18" s="1301">
        <v>496</v>
      </c>
      <c r="H18" s="1301">
        <v>490</v>
      </c>
      <c r="I18" s="1301">
        <v>491</v>
      </c>
      <c r="J18" s="1301">
        <v>487</v>
      </c>
      <c r="K18" s="1301">
        <v>483</v>
      </c>
      <c r="L18" s="1301">
        <v>487</v>
      </c>
      <c r="M18" s="1301">
        <v>485</v>
      </c>
      <c r="N18" s="1282"/>
      <c r="O18" s="1283"/>
    </row>
    <row r="19" spans="1:15" ht="1.5" customHeight="1" thickBot="1" x14ac:dyDescent="0.3">
      <c r="A19" s="1284"/>
      <c r="B19" s="1285"/>
      <c r="C19" s="1285"/>
      <c r="D19" s="1285"/>
      <c r="E19" s="1285"/>
      <c r="F19" s="1285"/>
      <c r="G19" s="1285"/>
      <c r="H19" s="1285"/>
      <c r="I19" s="1285"/>
      <c r="J19" s="1285"/>
      <c r="K19" s="1285"/>
      <c r="L19" s="1285"/>
      <c r="M19" s="1285"/>
      <c r="N19" s="1285"/>
      <c r="O19" s="1279"/>
    </row>
    <row r="20" spans="1:15" ht="17.100000000000001" customHeight="1" thickBot="1" x14ac:dyDescent="0.3">
      <c r="A20" s="1302" t="s">
        <v>195</v>
      </c>
      <c r="B20" s="1303">
        <v>312</v>
      </c>
      <c r="C20" s="1303">
        <v>287</v>
      </c>
      <c r="D20" s="1303">
        <v>409</v>
      </c>
      <c r="E20" s="1303">
        <v>335</v>
      </c>
      <c r="F20" s="1303">
        <v>371</v>
      </c>
      <c r="G20" s="1303">
        <v>360</v>
      </c>
      <c r="H20" s="1303">
        <v>394</v>
      </c>
      <c r="I20" s="1303">
        <v>361</v>
      </c>
      <c r="J20" s="1303">
        <v>314</v>
      </c>
      <c r="K20" s="1303">
        <v>299</v>
      </c>
      <c r="L20" s="1303">
        <v>398</v>
      </c>
      <c r="M20" s="1303">
        <v>334</v>
      </c>
      <c r="N20" s="1281">
        <f>SUM(B20:M20)</f>
        <v>4174</v>
      </c>
      <c r="O20" s="1283"/>
    </row>
    <row r="21" spans="1:15" ht="17.100000000000001" customHeight="1" thickBot="1" x14ac:dyDescent="0.3">
      <c r="A21" s="1304" t="s">
        <v>196</v>
      </c>
      <c r="B21" s="1305">
        <v>21560</v>
      </c>
      <c r="C21" s="1305">
        <v>21523</v>
      </c>
      <c r="D21" s="1305">
        <v>21523</v>
      </c>
      <c r="E21" s="1305">
        <v>21410</v>
      </c>
      <c r="F21" s="1305">
        <v>21454</v>
      </c>
      <c r="G21" s="1305">
        <v>21391</v>
      </c>
      <c r="H21" s="1305">
        <v>21324</v>
      </c>
      <c r="I21" s="1305">
        <v>21286</v>
      </c>
      <c r="J21" s="1305">
        <v>21244</v>
      </c>
      <c r="K21" s="1305">
        <v>21184</v>
      </c>
      <c r="L21" s="1305">
        <v>21260</v>
      </c>
      <c r="M21" s="1305">
        <v>21127</v>
      </c>
      <c r="N21" s="1285"/>
      <c r="O21" s="1279"/>
    </row>
    <row r="22" spans="1:15" ht="1.5" customHeight="1" thickBot="1" x14ac:dyDescent="0.3">
      <c r="A22" s="108"/>
      <c r="B22" s="1282"/>
      <c r="C22" s="1282"/>
      <c r="D22" s="1282"/>
      <c r="E22" s="1282"/>
      <c r="F22" s="1282"/>
      <c r="G22" s="1282"/>
      <c r="H22" s="1282"/>
      <c r="I22" s="1282"/>
      <c r="J22" s="1282"/>
      <c r="K22" s="1282"/>
      <c r="L22" s="1282"/>
      <c r="M22" s="1282"/>
      <c r="N22" s="1282"/>
      <c r="O22" s="1283"/>
    </row>
    <row r="23" spans="1:15" ht="17.100000000000001" customHeight="1" thickBot="1" x14ac:dyDescent="0.3">
      <c r="A23" s="1306" t="s">
        <v>197</v>
      </c>
      <c r="B23" s="1307">
        <v>68</v>
      </c>
      <c r="C23" s="1308">
        <v>72</v>
      </c>
      <c r="D23" s="1308">
        <v>93</v>
      </c>
      <c r="E23" s="1308">
        <v>75</v>
      </c>
      <c r="F23" s="1308">
        <v>70</v>
      </c>
      <c r="G23" s="1308">
        <v>82</v>
      </c>
      <c r="H23" s="1308">
        <v>80</v>
      </c>
      <c r="I23" s="1308">
        <v>56</v>
      </c>
      <c r="J23" s="1308">
        <v>68</v>
      </c>
      <c r="K23" s="1308">
        <v>67</v>
      </c>
      <c r="L23" s="1308">
        <v>74</v>
      </c>
      <c r="M23" s="1308">
        <v>54</v>
      </c>
      <c r="N23" s="1309">
        <f>SUM(B23:M23)</f>
        <v>859</v>
      </c>
      <c r="O23" s="1279"/>
    </row>
    <row r="24" spans="1:15" ht="17.100000000000001" customHeight="1" thickBot="1" x14ac:dyDescent="0.3">
      <c r="A24" s="1310" t="s">
        <v>198</v>
      </c>
      <c r="B24" s="1311">
        <v>5099</v>
      </c>
      <c r="C24" s="1308">
        <v>5077</v>
      </c>
      <c r="D24" s="1308">
        <v>5062</v>
      </c>
      <c r="E24" s="1308">
        <v>5022</v>
      </c>
      <c r="F24" s="1308">
        <v>5035</v>
      </c>
      <c r="G24" s="1308">
        <v>4969</v>
      </c>
      <c r="H24" s="1308">
        <v>4952</v>
      </c>
      <c r="I24" s="1308">
        <v>4929</v>
      </c>
      <c r="J24" s="1308">
        <v>4893</v>
      </c>
      <c r="K24" s="1308">
        <v>4871</v>
      </c>
      <c r="L24" s="1308">
        <v>4879</v>
      </c>
      <c r="M24" s="1308">
        <v>4842</v>
      </c>
      <c r="N24" s="1312"/>
      <c r="O24" s="1283"/>
    </row>
    <row r="25" spans="1:15" ht="1.5" customHeight="1" thickBot="1" x14ac:dyDescent="0.3">
      <c r="A25" s="1284"/>
      <c r="B25" s="1313"/>
      <c r="C25" s="1313"/>
      <c r="D25" s="1313"/>
      <c r="E25" s="1313"/>
      <c r="F25" s="1313"/>
      <c r="G25" s="1313"/>
      <c r="H25" s="1313"/>
      <c r="I25" s="1313"/>
      <c r="J25" s="1313"/>
      <c r="K25" s="1313"/>
      <c r="L25" s="1313"/>
      <c r="M25" s="1313"/>
      <c r="N25" s="1285"/>
      <c r="O25" s="1279"/>
    </row>
    <row r="26" spans="1:15" ht="17.100000000000001" customHeight="1" thickBot="1" x14ac:dyDescent="0.3">
      <c r="A26" s="1314" t="s">
        <v>199</v>
      </c>
      <c r="B26" s="1315">
        <v>840</v>
      </c>
      <c r="C26" s="1315">
        <v>816</v>
      </c>
      <c r="D26" s="1315">
        <v>1097</v>
      </c>
      <c r="E26" s="1315">
        <v>885</v>
      </c>
      <c r="F26" s="1315">
        <v>871</v>
      </c>
      <c r="G26" s="1315">
        <v>1123</v>
      </c>
      <c r="H26" s="1315">
        <v>1020</v>
      </c>
      <c r="I26" s="1315">
        <v>928</v>
      </c>
      <c r="J26" s="1315">
        <v>956</v>
      </c>
      <c r="K26" s="1315">
        <v>852</v>
      </c>
      <c r="L26" s="1315">
        <v>1136</v>
      </c>
      <c r="M26" s="1315">
        <v>976</v>
      </c>
      <c r="N26" s="1281">
        <f>SUM(B26:M26)</f>
        <v>11500</v>
      </c>
      <c r="O26" s="1283"/>
    </row>
    <row r="27" spans="1:15" ht="16.5" customHeight="1" thickBot="1" x14ac:dyDescent="0.3">
      <c r="A27" s="1316" t="s">
        <v>200</v>
      </c>
      <c r="B27" s="1317">
        <v>55377</v>
      </c>
      <c r="C27" s="1317">
        <v>55301</v>
      </c>
      <c r="D27" s="1317">
        <v>55365</v>
      </c>
      <c r="E27" s="1317">
        <v>55173</v>
      </c>
      <c r="F27" s="1317">
        <v>55201</v>
      </c>
      <c r="G27" s="1317">
        <v>55476</v>
      </c>
      <c r="H27" s="1317">
        <v>55474</v>
      </c>
      <c r="I27" s="1317">
        <v>55394</v>
      </c>
      <c r="J27" s="1317">
        <v>55356</v>
      </c>
      <c r="K27" s="1317">
        <v>55258</v>
      </c>
      <c r="L27" s="1317">
        <v>55649</v>
      </c>
      <c r="M27" s="1317">
        <v>55536</v>
      </c>
      <c r="N27" s="1285"/>
      <c r="O27" s="1279"/>
    </row>
    <row r="28" spans="1:15" ht="1.5" customHeight="1" thickBot="1" x14ac:dyDescent="0.3">
      <c r="A28" s="108"/>
      <c r="B28" s="1282"/>
      <c r="C28" s="1282"/>
      <c r="D28" s="1282"/>
      <c r="E28" s="1282"/>
      <c r="F28" s="1282"/>
      <c r="G28" s="1282"/>
      <c r="H28" s="1282"/>
      <c r="I28" s="1282"/>
      <c r="J28" s="1282"/>
      <c r="K28" s="1282"/>
      <c r="L28" s="1282"/>
      <c r="M28" s="1282"/>
      <c r="N28" s="1282"/>
      <c r="O28" s="1283"/>
    </row>
    <row r="29" spans="1:15" ht="17.100000000000001" customHeight="1" thickBot="1" x14ac:dyDescent="0.3">
      <c r="A29" s="1318" t="s">
        <v>201</v>
      </c>
      <c r="B29" s="1319">
        <v>73</v>
      </c>
      <c r="C29" s="1319">
        <v>72</v>
      </c>
      <c r="D29" s="1319">
        <v>83</v>
      </c>
      <c r="E29" s="1319">
        <v>57</v>
      </c>
      <c r="F29" s="1319">
        <v>66</v>
      </c>
      <c r="G29" s="1319">
        <v>61</v>
      </c>
      <c r="H29" s="1319">
        <v>64</v>
      </c>
      <c r="I29" s="1319">
        <v>79</v>
      </c>
      <c r="J29" s="1319">
        <v>44</v>
      </c>
      <c r="K29" s="1319">
        <v>60</v>
      </c>
      <c r="L29" s="1319">
        <v>75</v>
      </c>
      <c r="M29" s="1319">
        <v>48</v>
      </c>
      <c r="N29" s="1320">
        <f>SUM(B29:M29)</f>
        <v>782</v>
      </c>
      <c r="O29" s="1321">
        <f>SUM(O$5:O$27)</f>
        <v>0</v>
      </c>
    </row>
    <row r="30" spans="1:15" ht="17.100000000000001" customHeight="1" thickBot="1" x14ac:dyDescent="0.3">
      <c r="A30" s="1322" t="s">
        <v>202</v>
      </c>
      <c r="B30" s="1323">
        <v>4206</v>
      </c>
      <c r="C30" s="1323">
        <v>4199</v>
      </c>
      <c r="D30" s="1323">
        <v>4205</v>
      </c>
      <c r="E30" s="1323">
        <v>4197</v>
      </c>
      <c r="F30" s="1323">
        <v>4192</v>
      </c>
      <c r="G30" s="1323">
        <v>4165</v>
      </c>
      <c r="H30" s="1323">
        <v>4145</v>
      </c>
      <c r="I30" s="1323">
        <v>4150</v>
      </c>
      <c r="J30" s="1323">
        <v>4130</v>
      </c>
      <c r="K30" s="1323">
        <v>4121</v>
      </c>
      <c r="L30" s="1323">
        <v>4126</v>
      </c>
      <c r="M30" s="1323">
        <v>4098</v>
      </c>
      <c r="N30" s="1285"/>
      <c r="O30" s="1324"/>
    </row>
    <row r="31" spans="1:15" ht="1.5" customHeight="1" thickBot="1" x14ac:dyDescent="0.3">
      <c r="A31" s="1325" t="s">
        <v>101</v>
      </c>
      <c r="B31" s="1326"/>
      <c r="C31" s="1327"/>
      <c r="D31" s="1328"/>
      <c r="E31" s="1329"/>
      <c r="F31" s="1330"/>
      <c r="G31" s="1331"/>
      <c r="H31" s="1332"/>
      <c r="I31" s="1333"/>
      <c r="J31" s="1334"/>
      <c r="K31" s="1335"/>
      <c r="L31" s="1336"/>
      <c r="M31" s="1337"/>
      <c r="N31" s="1338"/>
      <c r="O31" s="1339"/>
    </row>
    <row r="32" spans="1:15" ht="17.100000000000001" customHeight="1" thickBot="1" x14ac:dyDescent="0.3">
      <c r="A32" s="1340" t="s">
        <v>203</v>
      </c>
      <c r="B32" s="1341">
        <v>724</v>
      </c>
      <c r="C32" s="1342">
        <v>653</v>
      </c>
      <c r="D32" s="1343">
        <v>1027</v>
      </c>
      <c r="E32" s="1342">
        <v>748</v>
      </c>
      <c r="F32" s="1342">
        <v>756</v>
      </c>
      <c r="G32" s="1342">
        <v>876</v>
      </c>
      <c r="H32" s="1342">
        <v>840</v>
      </c>
      <c r="I32" s="1342">
        <v>761</v>
      </c>
      <c r="J32" s="1342">
        <v>734</v>
      </c>
      <c r="K32" s="1342">
        <v>730</v>
      </c>
      <c r="L32" s="1342">
        <v>871</v>
      </c>
      <c r="M32" s="1343">
        <v>766</v>
      </c>
      <c r="N32" s="1278">
        <f>SUM(B32:M32)</f>
        <v>9486</v>
      </c>
      <c r="O32" s="1344"/>
    </row>
    <row r="33" spans="1:15" ht="17.100000000000001" customHeight="1" thickBot="1" x14ac:dyDescent="0.3">
      <c r="A33" s="1345" t="s">
        <v>204</v>
      </c>
      <c r="B33" s="1346">
        <v>39086</v>
      </c>
      <c r="C33" s="1347">
        <v>39029</v>
      </c>
      <c r="D33" s="1348">
        <v>39268</v>
      </c>
      <c r="E33" s="1347">
        <v>39126</v>
      </c>
      <c r="F33" s="1347">
        <v>39201</v>
      </c>
      <c r="G33" s="1347">
        <v>39351</v>
      </c>
      <c r="H33" s="1347">
        <v>39327</v>
      </c>
      <c r="I33" s="1347">
        <v>39326</v>
      </c>
      <c r="J33" s="1347">
        <v>39296</v>
      </c>
      <c r="K33" s="1347">
        <v>39237</v>
      </c>
      <c r="L33" s="1347">
        <v>39453</v>
      </c>
      <c r="M33" s="1348">
        <v>39259</v>
      </c>
      <c r="N33" s="1349"/>
      <c r="O33" s="749"/>
    </row>
    <row r="34" spans="1:15" ht="1.5" customHeight="1" thickBot="1" x14ac:dyDescent="0.3">
      <c r="A34" s="1345"/>
      <c r="B34" s="1346"/>
      <c r="C34" s="1347"/>
      <c r="D34" s="1348"/>
      <c r="E34" s="1347"/>
      <c r="F34" s="1347"/>
      <c r="G34" s="1347"/>
      <c r="H34" s="1347"/>
      <c r="I34" s="1347"/>
      <c r="J34" s="1347"/>
      <c r="K34" s="1347"/>
      <c r="L34" s="1347"/>
      <c r="M34" s="1348"/>
      <c r="N34" s="1349"/>
      <c r="O34" s="749"/>
    </row>
    <row r="35" spans="1:15" ht="17.100000000000001" customHeight="1" thickBot="1" x14ac:dyDescent="0.3">
      <c r="A35" s="1350" t="s">
        <v>73</v>
      </c>
      <c r="B35" s="1351">
        <v>3</v>
      </c>
      <c r="C35" s="1352">
        <v>4</v>
      </c>
      <c r="D35" s="1353">
        <v>10</v>
      </c>
      <c r="E35" s="1352">
        <v>6</v>
      </c>
      <c r="F35" s="1352">
        <v>4</v>
      </c>
      <c r="G35" s="1352">
        <v>5</v>
      </c>
      <c r="H35" s="1352">
        <v>6</v>
      </c>
      <c r="I35" s="1352">
        <v>6</v>
      </c>
      <c r="J35" s="1352">
        <v>2</v>
      </c>
      <c r="K35" s="1352">
        <v>11</v>
      </c>
      <c r="L35" s="1352">
        <v>9</v>
      </c>
      <c r="M35" s="1353">
        <v>4</v>
      </c>
      <c r="N35" s="1354">
        <f>SUM(B35:M35)</f>
        <v>70</v>
      </c>
      <c r="O35" s="749"/>
    </row>
    <row r="36" spans="1:15" ht="17.100000000000001" customHeight="1" thickBot="1" x14ac:dyDescent="0.3">
      <c r="A36" s="1355" t="s">
        <v>205</v>
      </c>
      <c r="B36" s="1351">
        <v>3647</v>
      </c>
      <c r="C36" s="1352">
        <v>3636</v>
      </c>
      <c r="D36" s="1353">
        <v>3605</v>
      </c>
      <c r="E36" s="1352">
        <v>3574</v>
      </c>
      <c r="F36" s="1352">
        <v>3588</v>
      </c>
      <c r="G36" s="1352">
        <v>3522</v>
      </c>
      <c r="H36" s="1352">
        <v>3498</v>
      </c>
      <c r="I36" s="1352">
        <v>3464</v>
      </c>
      <c r="J36" s="1352">
        <v>3440</v>
      </c>
      <c r="K36" s="1352">
        <v>3420</v>
      </c>
      <c r="L36" s="1352">
        <v>3420</v>
      </c>
      <c r="M36" s="1353">
        <v>3395</v>
      </c>
      <c r="N36" s="1356"/>
      <c r="O36" s="749"/>
    </row>
    <row r="37" spans="1:15" ht="13.5" thickBot="1" x14ac:dyDescent="0.25">
      <c r="A37" s="1357"/>
      <c r="B37" s="1358" t="s">
        <v>26</v>
      </c>
      <c r="C37" s="1358" t="s">
        <v>27</v>
      </c>
      <c r="D37" s="1358" t="s">
        <v>28</v>
      </c>
      <c r="E37" s="1358" t="s">
        <v>29</v>
      </c>
      <c r="F37" s="1358" t="s">
        <v>30</v>
      </c>
      <c r="G37" s="1358" t="s">
        <v>31</v>
      </c>
      <c r="H37" s="1358" t="s">
        <v>32</v>
      </c>
      <c r="I37" s="1358" t="s">
        <v>33</v>
      </c>
      <c r="J37" s="1358" t="s">
        <v>34</v>
      </c>
      <c r="K37" s="1358" t="s">
        <v>206</v>
      </c>
      <c r="L37" s="1358" t="s">
        <v>36</v>
      </c>
      <c r="M37" s="1358" t="s">
        <v>37</v>
      </c>
      <c r="N37" s="1359" t="s">
        <v>44</v>
      </c>
      <c r="O37" s="1360"/>
    </row>
    <row r="38" spans="1:15" ht="11.25" customHeight="1" thickBot="1" x14ac:dyDescent="0.25">
      <c r="A38" s="1361" t="s">
        <v>207</v>
      </c>
      <c r="B38" s="375"/>
      <c r="C38" s="375"/>
      <c r="D38" s="375"/>
      <c r="E38" s="375"/>
      <c r="F38" s="375"/>
      <c r="G38" s="375"/>
      <c r="H38" s="375"/>
      <c r="I38" s="375"/>
      <c r="J38" s="1362"/>
      <c r="K38" s="27"/>
      <c r="L38" s="27"/>
      <c r="M38" s="27"/>
      <c r="N38" s="12"/>
      <c r="O38" s="1360"/>
    </row>
  </sheetData>
  <pageMargins left="0.78740157499999996" right="0.78740157499999996" top="0.984251969" bottom="0.984251969" header="0.4921259845" footer="0.4921259845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12</vt:i4>
      </vt:variant>
    </vt:vector>
  </HeadingPairs>
  <TitlesOfParts>
    <vt:vector size="12" baseType="lpstr">
      <vt:lpstr>(1) Gesamtstatistik</vt:lpstr>
      <vt:lpstr>(6.1) Fz-arten n.Benutz 1.HJ </vt:lpstr>
      <vt:lpstr>(6.2) Fz-arten n.Benutz 2.HJ </vt:lpstr>
      <vt:lpstr>(14) Antriebsarten </vt:lpstr>
      <vt:lpstr>(15) Schadstoffarmstufen</vt:lpstr>
      <vt:lpstr>Schadstoffarmstufen Diesel</vt:lpstr>
      <vt:lpstr>(15.8) Euro 6 Fahrzeuge</vt:lpstr>
      <vt:lpstr>Euro 6 Fahrzeuge</vt:lpstr>
      <vt:lpstr>(20) Farben</vt:lpstr>
      <vt:lpstr>(24) Zul.nach Postleitzahlen</vt:lpstr>
      <vt:lpstr>(29) Hersteller motorisierte Fz</vt:lpstr>
      <vt:lpstr>(29.1) Hersteller Anhänger</vt:lpstr>
    </vt:vector>
  </TitlesOfParts>
  <Company>Bundesstadt Bonn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Franke, Stefan (33-432)</dc:creator>
  <cp:lastModifiedBy>Hense, Sven (10-22)</cp:lastModifiedBy>
  <cp:lastPrinted>2018-01-22T14:54:14Z</cp:lastPrinted>
  <dcterms:created xsi:type="dcterms:W3CDTF">2018-01-17T08:21:11Z</dcterms:created>
  <dcterms:modified xsi:type="dcterms:W3CDTF">2018-01-22T15:23:57Z</dcterms:modified>
</cp:coreProperties>
</file>