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915" windowHeight="11055"/>
  </bookViews>
  <sheets>
    <sheet name="(1) Gesamtstatistik" sheetId="1" r:id="rId1"/>
    <sheet name="(6.1) Fz-arten n.Benutz 1.HJ " sheetId="2" r:id="rId2"/>
    <sheet name="(6.2) Fz-arten n.Benutz 2.HJ " sheetId="3" r:id="rId3"/>
    <sheet name="(14) Antriebsarten " sheetId="4" r:id="rId4"/>
    <sheet name="(15) Schadstoffarmstufen" sheetId="5" r:id="rId5"/>
    <sheet name="Schadstoffarmstufen Diesel" sheetId="6" r:id="rId6"/>
    <sheet name="(15.8) Euro 6 Fahrzeuge" sheetId="7" r:id="rId7"/>
    <sheet name="(20) Farben" sheetId="8" r:id="rId8"/>
    <sheet name="(24) Zul.nach Postleitzahlen" sheetId="9" r:id="rId9"/>
    <sheet name="(29) Hersteller motorisierte Fz" sheetId="10" r:id="rId10"/>
    <sheet name="(29.1) Hersteller Anhänger" sheetId="11" r:id="rId11"/>
  </sheets>
  <externalReferences>
    <externalReference r:id="rId12"/>
  </externalReferences>
  <calcPr calcId="145621"/>
</workbook>
</file>

<file path=xl/calcChain.xml><?xml version="1.0" encoding="utf-8"?>
<calcChain xmlns="http://schemas.openxmlformats.org/spreadsheetml/2006/main">
  <c r="R37" i="9" l="1"/>
  <c r="Q37" i="9"/>
  <c r="P37" i="9"/>
  <c r="O37" i="9"/>
  <c r="N37" i="9"/>
  <c r="M37" i="9"/>
  <c r="L37" i="9"/>
  <c r="K37" i="9"/>
  <c r="J37" i="9"/>
  <c r="I37" i="9"/>
  <c r="H37" i="9"/>
  <c r="G37" i="9"/>
  <c r="R36" i="9"/>
  <c r="Q36" i="9"/>
  <c r="P36" i="9"/>
  <c r="O36" i="9"/>
  <c r="N36" i="9"/>
  <c r="M36" i="9"/>
  <c r="L36" i="9"/>
  <c r="K36" i="9"/>
  <c r="J36" i="9"/>
  <c r="I36" i="9"/>
  <c r="H36" i="9"/>
  <c r="G36" i="9"/>
  <c r="R35" i="9"/>
  <c r="Q35" i="9"/>
  <c r="P35" i="9"/>
  <c r="O35" i="9"/>
  <c r="N35" i="9"/>
  <c r="M35" i="9"/>
  <c r="L35" i="9"/>
  <c r="K35" i="9"/>
  <c r="J35" i="9"/>
  <c r="I35" i="9"/>
  <c r="H35" i="9"/>
  <c r="G35" i="9"/>
  <c r="R34" i="9"/>
  <c r="Q34" i="9"/>
  <c r="P34" i="9"/>
  <c r="O34" i="9"/>
  <c r="N34" i="9"/>
  <c r="M34" i="9"/>
  <c r="L34" i="9"/>
  <c r="K34" i="9"/>
  <c r="J34" i="9"/>
  <c r="I34" i="9"/>
  <c r="H34" i="9"/>
  <c r="G34" i="9"/>
  <c r="N35" i="8"/>
  <c r="N32" i="8"/>
  <c r="O29" i="8"/>
  <c r="N29" i="8"/>
  <c r="N26" i="8"/>
  <c r="N23" i="8"/>
  <c r="N20" i="8"/>
  <c r="N17" i="8"/>
  <c r="N14" i="8"/>
  <c r="N11" i="8"/>
  <c r="N8" i="8"/>
  <c r="N5" i="8"/>
  <c r="H31" i="7"/>
  <c r="O31" i="7" s="1"/>
  <c r="H29" i="7"/>
  <c r="O29" i="7" s="1"/>
  <c r="H27" i="7"/>
  <c r="O27" i="7" s="1"/>
  <c r="H25" i="7"/>
  <c r="O25" i="7" s="1"/>
  <c r="H23" i="7"/>
  <c r="O23" i="7" s="1"/>
  <c r="H21" i="7"/>
  <c r="O21" i="7" s="1"/>
  <c r="H19" i="7"/>
  <c r="O19" i="7" s="1"/>
  <c r="H17" i="7"/>
  <c r="O17" i="7" s="1"/>
  <c r="H15" i="7"/>
  <c r="O15" i="7" s="1"/>
  <c r="H13" i="7"/>
  <c r="O13" i="7" s="1"/>
  <c r="H11" i="7"/>
  <c r="O11" i="7" s="1"/>
  <c r="H9" i="7"/>
  <c r="O9" i="7" s="1"/>
  <c r="U32" i="6"/>
  <c r="O29" i="6"/>
  <c r="O27" i="6"/>
  <c r="O25" i="6"/>
  <c r="O23" i="6"/>
  <c r="O21" i="6"/>
  <c r="O19" i="6"/>
  <c r="O17" i="6"/>
  <c r="O15" i="6"/>
  <c r="O13" i="6"/>
  <c r="O11" i="6"/>
  <c r="O9" i="6"/>
  <c r="O7" i="6"/>
  <c r="S32" i="5"/>
  <c r="K29" i="5"/>
  <c r="L29" i="5"/>
  <c r="H29" i="5"/>
  <c r="G29" i="5"/>
  <c r="F29" i="5"/>
  <c r="E29" i="5"/>
  <c r="D29" i="5"/>
  <c r="C29" i="5"/>
  <c r="K27" i="5"/>
  <c r="J27" i="5"/>
  <c r="L27" i="5" s="1"/>
  <c r="H27" i="5"/>
  <c r="G27" i="5"/>
  <c r="F27" i="5"/>
  <c r="E27" i="5"/>
  <c r="D27" i="5"/>
  <c r="C27" i="5"/>
  <c r="K25" i="5"/>
  <c r="J25" i="5"/>
  <c r="L25" i="5" s="1"/>
  <c r="H25" i="5"/>
  <c r="G25" i="5"/>
  <c r="F25" i="5"/>
  <c r="E25" i="5"/>
  <c r="D25" i="5"/>
  <c r="C25" i="5"/>
  <c r="K23" i="5"/>
  <c r="J23" i="5"/>
  <c r="L23" i="5" s="1"/>
  <c r="H23" i="5"/>
  <c r="G23" i="5"/>
  <c r="F23" i="5"/>
  <c r="E23" i="5"/>
  <c r="D23" i="5"/>
  <c r="C23" i="5"/>
  <c r="K21" i="5"/>
  <c r="J21" i="5"/>
  <c r="L21" i="5" s="1"/>
  <c r="H21" i="5"/>
  <c r="G21" i="5"/>
  <c r="F21" i="5"/>
  <c r="E21" i="5"/>
  <c r="D21" i="5"/>
  <c r="C21" i="5"/>
  <c r="K19" i="5"/>
  <c r="J19" i="5"/>
  <c r="L19" i="5" s="1"/>
  <c r="H19" i="5"/>
  <c r="G19" i="5"/>
  <c r="F19" i="5"/>
  <c r="E19" i="5"/>
  <c r="D19" i="5"/>
  <c r="C19" i="5"/>
  <c r="K17" i="5"/>
  <c r="J17" i="5"/>
  <c r="L17" i="5" s="1"/>
  <c r="H17" i="5"/>
  <c r="G17" i="5"/>
  <c r="F17" i="5"/>
  <c r="E17" i="5"/>
  <c r="D17" i="5"/>
  <c r="C17" i="5"/>
  <c r="K15" i="5"/>
  <c r="J15" i="5"/>
  <c r="L15" i="5" s="1"/>
  <c r="H15" i="5"/>
  <c r="G15" i="5"/>
  <c r="F15" i="5"/>
  <c r="E15" i="5"/>
  <c r="D15" i="5"/>
  <c r="C15" i="5"/>
  <c r="K13" i="5"/>
  <c r="J13" i="5"/>
  <c r="L13" i="5" s="1"/>
  <c r="H13" i="5"/>
  <c r="G13" i="5"/>
  <c r="F13" i="5"/>
  <c r="E13" i="5"/>
  <c r="D13" i="5"/>
  <c r="C13" i="5"/>
  <c r="K11" i="5"/>
  <c r="J11" i="5"/>
  <c r="L11" i="5" s="1"/>
  <c r="H11" i="5"/>
  <c r="G11" i="5"/>
  <c r="F11" i="5"/>
  <c r="E11" i="5"/>
  <c r="D11" i="5"/>
  <c r="C11" i="5"/>
  <c r="K9" i="5"/>
  <c r="J9" i="5"/>
  <c r="L9" i="5" s="1"/>
  <c r="H9" i="5"/>
  <c r="G9" i="5"/>
  <c r="F9" i="5"/>
  <c r="E9" i="5"/>
  <c r="D9" i="5"/>
  <c r="C9" i="5"/>
  <c r="K7" i="5"/>
  <c r="J7" i="5"/>
  <c r="L7" i="5" s="1"/>
  <c r="H7" i="5"/>
  <c r="G7" i="5"/>
  <c r="F7" i="5"/>
  <c r="E7" i="5"/>
  <c r="D7" i="5"/>
  <c r="C7" i="5"/>
  <c r="BB32" i="4"/>
  <c r="U31" i="4"/>
  <c r="BC29" i="4"/>
  <c r="BA29" i="4"/>
  <c r="AZ29" i="4"/>
  <c r="AY29" i="4"/>
  <c r="AX29" i="4"/>
  <c r="AW29" i="4"/>
  <c r="AV29" i="4"/>
  <c r="AU29" i="4"/>
  <c r="AT29" i="4"/>
  <c r="AS29" i="4"/>
  <c r="AR29" i="4"/>
  <c r="AQ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P29" i="4"/>
  <c r="O29" i="4"/>
  <c r="N29" i="4"/>
  <c r="M29" i="4"/>
  <c r="L29" i="4"/>
  <c r="K29" i="4"/>
  <c r="J29" i="4"/>
  <c r="I29" i="4"/>
  <c r="H29" i="4"/>
  <c r="G29" i="4"/>
  <c r="F29" i="4"/>
  <c r="E29" i="4"/>
  <c r="BC27" i="4"/>
  <c r="BA27" i="4"/>
  <c r="AZ27" i="4"/>
  <c r="AY27" i="4"/>
  <c r="AX27" i="4"/>
  <c r="AW27" i="4"/>
  <c r="AV27" i="4"/>
  <c r="AU27" i="4"/>
  <c r="AT27" i="4"/>
  <c r="AS27" i="4"/>
  <c r="AR27" i="4"/>
  <c r="AQ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P27" i="4"/>
  <c r="O27" i="4"/>
  <c r="N27" i="4"/>
  <c r="M27" i="4"/>
  <c r="L27" i="4"/>
  <c r="K27" i="4"/>
  <c r="J27" i="4"/>
  <c r="I27" i="4"/>
  <c r="H27" i="4"/>
  <c r="G27" i="4"/>
  <c r="F27" i="4"/>
  <c r="E27" i="4"/>
  <c r="BC25" i="4"/>
  <c r="BA25" i="4"/>
  <c r="AZ25" i="4"/>
  <c r="AY25" i="4"/>
  <c r="AX25" i="4"/>
  <c r="AW25" i="4"/>
  <c r="AV25" i="4"/>
  <c r="AU25" i="4"/>
  <c r="AT25" i="4"/>
  <c r="AS25" i="4"/>
  <c r="AR25" i="4"/>
  <c r="AQ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P25" i="4"/>
  <c r="O25" i="4"/>
  <c r="N25" i="4"/>
  <c r="M25" i="4"/>
  <c r="L25" i="4"/>
  <c r="K25" i="4"/>
  <c r="J25" i="4"/>
  <c r="I25" i="4"/>
  <c r="H25" i="4"/>
  <c r="G25" i="4"/>
  <c r="F25" i="4"/>
  <c r="N36" i="4" s="1"/>
  <c r="AK36" i="4" s="1"/>
  <c r="BC36" i="4" s="1"/>
  <c r="E25" i="4"/>
  <c r="BC23" i="4"/>
  <c r="BA23" i="4"/>
  <c r="AZ23" i="4"/>
  <c r="AY23" i="4"/>
  <c r="AX23" i="4"/>
  <c r="AW23" i="4"/>
  <c r="AV23" i="4"/>
  <c r="AU23" i="4"/>
  <c r="AT23" i="4"/>
  <c r="AS23" i="4"/>
  <c r="AR23" i="4"/>
  <c r="AQ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P23" i="4"/>
  <c r="O23" i="4"/>
  <c r="N23" i="4"/>
  <c r="M23" i="4"/>
  <c r="L23" i="4"/>
  <c r="K23" i="4"/>
  <c r="J23" i="4"/>
  <c r="I23" i="4"/>
  <c r="H23" i="4"/>
  <c r="G23" i="4"/>
  <c r="F23" i="4"/>
  <c r="M36" i="4" s="1"/>
  <c r="AJ36" i="4" s="1"/>
  <c r="BB36" i="4" s="1"/>
  <c r="E23" i="4"/>
  <c r="BC21" i="4"/>
  <c r="BA21" i="4"/>
  <c r="AZ21" i="4"/>
  <c r="AY21" i="4"/>
  <c r="AX21" i="4"/>
  <c r="AW21" i="4"/>
  <c r="AV21" i="4"/>
  <c r="AU21" i="4"/>
  <c r="AT21" i="4"/>
  <c r="AS21" i="4"/>
  <c r="AR21" i="4"/>
  <c r="AQ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P21" i="4"/>
  <c r="O21" i="4"/>
  <c r="N21" i="4"/>
  <c r="M21" i="4"/>
  <c r="L21" i="4"/>
  <c r="K21" i="4"/>
  <c r="J21" i="4"/>
  <c r="I21" i="4"/>
  <c r="H21" i="4"/>
  <c r="G21" i="4"/>
  <c r="F21" i="4"/>
  <c r="L36" i="4" s="1"/>
  <c r="AI36" i="4" s="1"/>
  <c r="BA36" i="4" s="1"/>
  <c r="E21" i="4"/>
  <c r="BC19" i="4"/>
  <c r="BA19" i="4"/>
  <c r="AZ19" i="4"/>
  <c r="AY19" i="4"/>
  <c r="AX19" i="4"/>
  <c r="AW19" i="4"/>
  <c r="AV19" i="4"/>
  <c r="AU19" i="4"/>
  <c r="AT19" i="4"/>
  <c r="AS19" i="4"/>
  <c r="AR19" i="4"/>
  <c r="AQ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P19" i="4"/>
  <c r="O19" i="4"/>
  <c r="N19" i="4"/>
  <c r="M19" i="4"/>
  <c r="L19" i="4"/>
  <c r="K19" i="4"/>
  <c r="J19" i="4"/>
  <c r="I19" i="4"/>
  <c r="H19" i="4"/>
  <c r="G19" i="4"/>
  <c r="F19" i="4"/>
  <c r="K36" i="4" s="1"/>
  <c r="AH36" i="4" s="1"/>
  <c r="AZ36" i="4" s="1"/>
  <c r="E19" i="4"/>
  <c r="BC17" i="4"/>
  <c r="BA17" i="4"/>
  <c r="AZ17" i="4"/>
  <c r="AY17" i="4"/>
  <c r="AX17" i="4"/>
  <c r="AW17" i="4"/>
  <c r="AV17" i="4"/>
  <c r="AU17" i="4"/>
  <c r="AT17" i="4"/>
  <c r="AS17" i="4"/>
  <c r="AR17" i="4"/>
  <c r="AQ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P17" i="4"/>
  <c r="O17" i="4"/>
  <c r="N17" i="4"/>
  <c r="M17" i="4"/>
  <c r="L17" i="4"/>
  <c r="K17" i="4"/>
  <c r="J17" i="4"/>
  <c r="I17" i="4"/>
  <c r="H17" i="4"/>
  <c r="G17" i="4"/>
  <c r="F17" i="4"/>
  <c r="J36" i="4" s="1"/>
  <c r="AG36" i="4" s="1"/>
  <c r="E17" i="4"/>
  <c r="BC15" i="4"/>
  <c r="BA15" i="4"/>
  <c r="AZ15" i="4"/>
  <c r="AY15" i="4"/>
  <c r="AX15" i="4"/>
  <c r="AW15" i="4"/>
  <c r="AV15" i="4"/>
  <c r="AU15" i="4"/>
  <c r="AT15" i="4"/>
  <c r="AS15" i="4"/>
  <c r="AR15" i="4"/>
  <c r="AQ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P15" i="4"/>
  <c r="O15" i="4"/>
  <c r="N15" i="4"/>
  <c r="M15" i="4"/>
  <c r="L15" i="4"/>
  <c r="K15" i="4"/>
  <c r="J15" i="4"/>
  <c r="I15" i="4"/>
  <c r="H15" i="4"/>
  <c r="G15" i="4"/>
  <c r="F15" i="4"/>
  <c r="I36" i="4" s="1"/>
  <c r="AF36" i="4" s="1"/>
  <c r="AW36" i="4" s="1"/>
  <c r="E15" i="4"/>
  <c r="BC13" i="4"/>
  <c r="BA13" i="4"/>
  <c r="AZ13" i="4"/>
  <c r="AY13" i="4"/>
  <c r="AX13" i="4"/>
  <c r="AW13" i="4"/>
  <c r="AV13" i="4"/>
  <c r="AU13" i="4"/>
  <c r="AT13" i="4"/>
  <c r="AS13" i="4"/>
  <c r="AR13" i="4"/>
  <c r="AQ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P13" i="4"/>
  <c r="O13" i="4"/>
  <c r="N13" i="4"/>
  <c r="M13" i="4"/>
  <c r="L13" i="4"/>
  <c r="K13" i="4"/>
  <c r="J13" i="4"/>
  <c r="I13" i="4"/>
  <c r="H13" i="4"/>
  <c r="G13" i="4"/>
  <c r="F13" i="4"/>
  <c r="H36" i="4" s="1"/>
  <c r="AE36" i="4" s="1"/>
  <c r="AV36" i="4" s="1"/>
  <c r="E13" i="4"/>
  <c r="BC11" i="4"/>
  <c r="BA11" i="4"/>
  <c r="AZ11" i="4"/>
  <c r="AY11" i="4"/>
  <c r="AX11" i="4"/>
  <c r="AW11" i="4"/>
  <c r="AV11" i="4"/>
  <c r="AU11" i="4"/>
  <c r="AT11" i="4"/>
  <c r="AS11" i="4"/>
  <c r="AR11" i="4"/>
  <c r="AQ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P11" i="4"/>
  <c r="O11" i="4"/>
  <c r="N11" i="4"/>
  <c r="M11" i="4"/>
  <c r="L11" i="4"/>
  <c r="K11" i="4"/>
  <c r="J11" i="4"/>
  <c r="I11" i="4"/>
  <c r="H11" i="4"/>
  <c r="G11" i="4"/>
  <c r="F11" i="4"/>
  <c r="G36" i="4" s="1"/>
  <c r="AD36" i="4" s="1"/>
  <c r="AU36" i="4" s="1"/>
  <c r="E11" i="4"/>
  <c r="BC9" i="4"/>
  <c r="BA9" i="4"/>
  <c r="AZ9" i="4"/>
  <c r="AY9" i="4"/>
  <c r="AX9" i="4"/>
  <c r="AW9" i="4"/>
  <c r="AV9" i="4"/>
  <c r="AU9" i="4"/>
  <c r="AT9" i="4"/>
  <c r="AS9" i="4"/>
  <c r="AR9" i="4"/>
  <c r="AQ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P9" i="4"/>
  <c r="O9" i="4"/>
  <c r="N9" i="4"/>
  <c r="M9" i="4"/>
  <c r="L9" i="4"/>
  <c r="K9" i="4"/>
  <c r="J9" i="4"/>
  <c r="I9" i="4"/>
  <c r="H9" i="4"/>
  <c r="G9" i="4"/>
  <c r="F9" i="4"/>
  <c r="F36" i="4" s="1"/>
  <c r="AC36" i="4" s="1"/>
  <c r="AT36" i="4" s="1"/>
  <c r="E9" i="4"/>
  <c r="BC7" i="4"/>
  <c r="BA7" i="4"/>
  <c r="AZ7" i="4"/>
  <c r="AY7" i="4"/>
  <c r="AX7" i="4"/>
  <c r="AW7" i="4"/>
  <c r="AV7" i="4"/>
  <c r="AU7" i="4"/>
  <c r="AT7" i="4"/>
  <c r="AS7" i="4"/>
  <c r="AR7" i="4"/>
  <c r="AQ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36" i="4" s="1"/>
  <c r="AB36" i="4" s="1"/>
  <c r="AS36" i="4" s="1"/>
  <c r="E7" i="4"/>
  <c r="Q55" i="3"/>
  <c r="O48" i="3"/>
  <c r="N48" i="3"/>
  <c r="M48" i="3"/>
  <c r="L48" i="3"/>
  <c r="K48" i="3"/>
  <c r="J48" i="3"/>
  <c r="I48" i="3"/>
  <c r="H48" i="3"/>
  <c r="G48" i="3"/>
  <c r="F48" i="3"/>
  <c r="E48" i="3"/>
  <c r="P48" i="3" s="1"/>
  <c r="P47" i="3"/>
  <c r="P46" i="3"/>
  <c r="Q47" i="3" s="1"/>
  <c r="P45" i="3"/>
  <c r="P44" i="3"/>
  <c r="Q45" i="3" s="1"/>
  <c r="Q43" i="3"/>
  <c r="P43" i="3"/>
  <c r="Q48" i="3" s="1"/>
  <c r="O41" i="3"/>
  <c r="N41" i="3"/>
  <c r="M41" i="3"/>
  <c r="L41" i="3"/>
  <c r="K41" i="3"/>
  <c r="J41" i="3"/>
  <c r="I41" i="3"/>
  <c r="H41" i="3"/>
  <c r="G41" i="3"/>
  <c r="F41" i="3"/>
  <c r="E41" i="3"/>
  <c r="P41" i="3" s="1"/>
  <c r="P40" i="3"/>
  <c r="P39" i="3"/>
  <c r="Q40" i="3" s="1"/>
  <c r="P38" i="3"/>
  <c r="P37" i="3"/>
  <c r="Q38" i="3" s="1"/>
  <c r="P36" i="3"/>
  <c r="Q36" i="3" s="1"/>
  <c r="O34" i="3"/>
  <c r="N34" i="3"/>
  <c r="M34" i="3"/>
  <c r="L34" i="3"/>
  <c r="K34" i="3"/>
  <c r="J34" i="3"/>
  <c r="I34" i="3"/>
  <c r="H34" i="3"/>
  <c r="G34" i="3"/>
  <c r="F34" i="3"/>
  <c r="E34" i="3"/>
  <c r="P34" i="3" s="1"/>
  <c r="P33" i="3"/>
  <c r="P32" i="3"/>
  <c r="Q33" i="3" s="1"/>
  <c r="P31" i="3"/>
  <c r="P30" i="3"/>
  <c r="Q31" i="3" s="1"/>
  <c r="P29" i="3"/>
  <c r="Q34" i="3" s="1"/>
  <c r="O27" i="3"/>
  <c r="N27" i="3"/>
  <c r="M27" i="3"/>
  <c r="L27" i="3"/>
  <c r="K27" i="3"/>
  <c r="J27" i="3"/>
  <c r="I27" i="3"/>
  <c r="H27" i="3"/>
  <c r="G27" i="3"/>
  <c r="F27" i="3"/>
  <c r="E27" i="3"/>
  <c r="P27" i="3" s="1"/>
  <c r="P26" i="3"/>
  <c r="P25" i="3"/>
  <c r="Q26" i="3" s="1"/>
  <c r="P24" i="3"/>
  <c r="P23" i="3"/>
  <c r="Q24" i="3" s="1"/>
  <c r="P22" i="3"/>
  <c r="Q22" i="3" s="1"/>
  <c r="O20" i="3"/>
  <c r="N20" i="3"/>
  <c r="M20" i="3"/>
  <c r="L20" i="3"/>
  <c r="K20" i="3"/>
  <c r="J20" i="3"/>
  <c r="I20" i="3"/>
  <c r="H20" i="3"/>
  <c r="G20" i="3"/>
  <c r="F20" i="3"/>
  <c r="E20" i="3"/>
  <c r="P20" i="3" s="1"/>
  <c r="P19" i="3"/>
  <c r="P18" i="3"/>
  <c r="Q19" i="3" s="1"/>
  <c r="P17" i="3"/>
  <c r="P16" i="3"/>
  <c r="Q17" i="3" s="1"/>
  <c r="P15" i="3"/>
  <c r="Q20" i="3" s="1"/>
  <c r="O12" i="3"/>
  <c r="N12" i="3"/>
  <c r="M12" i="3"/>
  <c r="L12" i="3"/>
  <c r="K12" i="3"/>
  <c r="J12" i="3"/>
  <c r="I12" i="3"/>
  <c r="H12" i="3"/>
  <c r="G12" i="3"/>
  <c r="F12" i="3"/>
  <c r="E12" i="3"/>
  <c r="P12" i="3" s="1"/>
  <c r="P11" i="3"/>
  <c r="P10" i="3"/>
  <c r="Q11" i="3" s="1"/>
  <c r="P9" i="3"/>
  <c r="P8" i="3"/>
  <c r="Q9" i="3" s="1"/>
  <c r="P7" i="3"/>
  <c r="Q12" i="3" s="1"/>
  <c r="Q55" i="2"/>
  <c r="O48" i="2"/>
  <c r="N48" i="2"/>
  <c r="M48" i="2"/>
  <c r="L48" i="2"/>
  <c r="K48" i="2"/>
  <c r="J48" i="2"/>
  <c r="I48" i="2"/>
  <c r="H48" i="2"/>
  <c r="G48" i="2"/>
  <c r="F48" i="2"/>
  <c r="E48" i="2"/>
  <c r="P48" i="2" s="1"/>
  <c r="P47" i="2"/>
  <c r="P46" i="2"/>
  <c r="Q47" i="2" s="1"/>
  <c r="P45" i="2"/>
  <c r="P44" i="2"/>
  <c r="Q45" i="2" s="1"/>
  <c r="Q43" i="2"/>
  <c r="P43" i="2"/>
  <c r="Q48" i="2" s="1"/>
  <c r="O41" i="2"/>
  <c r="N41" i="2"/>
  <c r="M41" i="2"/>
  <c r="L41" i="2"/>
  <c r="K41" i="2"/>
  <c r="J41" i="2"/>
  <c r="I41" i="2"/>
  <c r="H41" i="2"/>
  <c r="G41" i="2"/>
  <c r="F41" i="2"/>
  <c r="E41" i="2"/>
  <c r="P41" i="2" s="1"/>
  <c r="P40" i="2"/>
  <c r="P39" i="2"/>
  <c r="Q40" i="2" s="1"/>
  <c r="P38" i="2"/>
  <c r="P37" i="2"/>
  <c r="Q38" i="2" s="1"/>
  <c r="P36" i="2"/>
  <c r="Q36" i="2" s="1"/>
  <c r="O34" i="2"/>
  <c r="N34" i="2"/>
  <c r="M34" i="2"/>
  <c r="L34" i="2"/>
  <c r="K34" i="2"/>
  <c r="J34" i="2"/>
  <c r="I34" i="2"/>
  <c r="H34" i="2"/>
  <c r="G34" i="2"/>
  <c r="F34" i="2"/>
  <c r="E34" i="2"/>
  <c r="P34" i="2" s="1"/>
  <c r="P33" i="2"/>
  <c r="P32" i="2"/>
  <c r="Q33" i="2" s="1"/>
  <c r="P31" i="2"/>
  <c r="P30" i="2"/>
  <c r="Q31" i="2" s="1"/>
  <c r="Q29" i="2"/>
  <c r="P29" i="2"/>
  <c r="Q34" i="2" s="1"/>
  <c r="O27" i="2"/>
  <c r="N27" i="2"/>
  <c r="M27" i="2"/>
  <c r="L27" i="2"/>
  <c r="K27" i="2"/>
  <c r="J27" i="2"/>
  <c r="I27" i="2"/>
  <c r="H27" i="2"/>
  <c r="G27" i="2"/>
  <c r="F27" i="2"/>
  <c r="E27" i="2"/>
  <c r="P27" i="2" s="1"/>
  <c r="P26" i="2"/>
  <c r="P25" i="2"/>
  <c r="Q26" i="2" s="1"/>
  <c r="P24" i="2"/>
  <c r="P23" i="2"/>
  <c r="Q24" i="2" s="1"/>
  <c r="P22" i="2"/>
  <c r="Q22" i="2" s="1"/>
  <c r="O20" i="2"/>
  <c r="N20" i="2"/>
  <c r="M20" i="2"/>
  <c r="L20" i="2"/>
  <c r="K20" i="2"/>
  <c r="J20" i="2"/>
  <c r="I20" i="2"/>
  <c r="H20" i="2"/>
  <c r="G20" i="2"/>
  <c r="F20" i="2"/>
  <c r="E20" i="2"/>
  <c r="P20" i="2" s="1"/>
  <c r="P19" i="2"/>
  <c r="P18" i="2"/>
  <c r="Q19" i="2" s="1"/>
  <c r="P17" i="2"/>
  <c r="P16" i="2"/>
  <c r="Q17" i="2" s="1"/>
  <c r="Q15" i="2"/>
  <c r="P15" i="2"/>
  <c r="Q20" i="2" s="1"/>
  <c r="O12" i="2"/>
  <c r="N12" i="2"/>
  <c r="M12" i="2"/>
  <c r="L12" i="2"/>
  <c r="K12" i="2"/>
  <c r="J12" i="2"/>
  <c r="I12" i="2"/>
  <c r="H12" i="2"/>
  <c r="G12" i="2"/>
  <c r="F12" i="2"/>
  <c r="E12" i="2"/>
  <c r="P12" i="2" s="1"/>
  <c r="P11" i="2"/>
  <c r="P10" i="2"/>
  <c r="Q11" i="2" s="1"/>
  <c r="P9" i="2"/>
  <c r="P8" i="2"/>
  <c r="Q9" i="2" s="1"/>
  <c r="P7" i="2"/>
  <c r="Q12" i="2" s="1"/>
  <c r="Q30" i="1"/>
  <c r="L30" i="1"/>
  <c r="K30" i="1"/>
  <c r="J30" i="1"/>
  <c r="I30" i="1"/>
  <c r="H30" i="1"/>
  <c r="G30" i="1"/>
  <c r="F30" i="1"/>
  <c r="E30" i="1"/>
  <c r="D30" i="1"/>
  <c r="C30" i="1"/>
  <c r="B30" i="1"/>
  <c r="M30" i="1" s="1"/>
  <c r="Q28" i="1"/>
  <c r="L28" i="1"/>
  <c r="K28" i="1"/>
  <c r="J28" i="1"/>
  <c r="I28" i="1"/>
  <c r="H28" i="1"/>
  <c r="G28" i="1"/>
  <c r="F28" i="1"/>
  <c r="E28" i="1"/>
  <c r="D28" i="1"/>
  <c r="C28" i="1"/>
  <c r="B28" i="1"/>
  <c r="M28" i="1" s="1"/>
  <c r="Q26" i="1"/>
  <c r="L26" i="1"/>
  <c r="K26" i="1"/>
  <c r="J26" i="1"/>
  <c r="I26" i="1"/>
  <c r="H26" i="1"/>
  <c r="G26" i="1"/>
  <c r="F26" i="1"/>
  <c r="E26" i="1"/>
  <c r="D26" i="1"/>
  <c r="C26" i="1"/>
  <c r="B26" i="1"/>
  <c r="M26" i="1" s="1"/>
  <c r="Q24" i="1"/>
  <c r="L24" i="1"/>
  <c r="K24" i="1"/>
  <c r="J24" i="1"/>
  <c r="I24" i="1"/>
  <c r="H24" i="1"/>
  <c r="G24" i="1"/>
  <c r="F24" i="1"/>
  <c r="E24" i="1"/>
  <c r="D24" i="1"/>
  <c r="C24" i="1"/>
  <c r="B24" i="1"/>
  <c r="M24" i="1" s="1"/>
  <c r="Q22" i="1"/>
  <c r="L22" i="1"/>
  <c r="K22" i="1"/>
  <c r="J22" i="1"/>
  <c r="I22" i="1"/>
  <c r="H22" i="1"/>
  <c r="G22" i="1"/>
  <c r="F22" i="1"/>
  <c r="E22" i="1"/>
  <c r="D22" i="1"/>
  <c r="C22" i="1"/>
  <c r="B22" i="1"/>
  <c r="M22" i="1" s="1"/>
  <c r="Q20" i="1"/>
  <c r="L20" i="1"/>
  <c r="K20" i="1"/>
  <c r="J20" i="1"/>
  <c r="I20" i="1"/>
  <c r="H20" i="1"/>
  <c r="G20" i="1"/>
  <c r="F20" i="1"/>
  <c r="E20" i="1"/>
  <c r="D20" i="1"/>
  <c r="C20" i="1"/>
  <c r="B20" i="1"/>
  <c r="M20" i="1" s="1"/>
  <c r="Q18" i="1"/>
  <c r="L18" i="1"/>
  <c r="K18" i="1"/>
  <c r="J18" i="1"/>
  <c r="I18" i="1"/>
  <c r="H18" i="1"/>
  <c r="G18" i="1"/>
  <c r="F18" i="1"/>
  <c r="E18" i="1"/>
  <c r="D18" i="1"/>
  <c r="C18" i="1"/>
  <c r="B18" i="1"/>
  <c r="M18" i="1" s="1"/>
  <c r="Q16" i="1"/>
  <c r="L16" i="1"/>
  <c r="K16" i="1"/>
  <c r="J16" i="1"/>
  <c r="I16" i="1"/>
  <c r="H16" i="1"/>
  <c r="G16" i="1"/>
  <c r="F16" i="1"/>
  <c r="E16" i="1"/>
  <c r="D16" i="1"/>
  <c r="C16" i="1"/>
  <c r="B16" i="1"/>
  <c r="M16" i="1" s="1"/>
  <c r="Q14" i="1"/>
  <c r="L14" i="1"/>
  <c r="K14" i="1"/>
  <c r="J14" i="1"/>
  <c r="I14" i="1"/>
  <c r="H14" i="1"/>
  <c r="G14" i="1"/>
  <c r="F14" i="1"/>
  <c r="E14" i="1"/>
  <c r="D14" i="1"/>
  <c r="C14" i="1"/>
  <c r="B14" i="1"/>
  <c r="M14" i="1" s="1"/>
  <c r="Q12" i="1"/>
  <c r="L12" i="1"/>
  <c r="K12" i="1"/>
  <c r="J12" i="1"/>
  <c r="I12" i="1"/>
  <c r="H12" i="1"/>
  <c r="G12" i="1"/>
  <c r="F12" i="1"/>
  <c r="E12" i="1"/>
  <c r="D12" i="1"/>
  <c r="C12" i="1"/>
  <c r="B12" i="1"/>
  <c r="M12" i="1" s="1"/>
  <c r="Q10" i="1"/>
  <c r="L10" i="1"/>
  <c r="K10" i="1"/>
  <c r="J10" i="1"/>
  <c r="I10" i="1"/>
  <c r="H10" i="1"/>
  <c r="G10" i="1"/>
  <c r="F10" i="1"/>
  <c r="E10" i="1"/>
  <c r="D10" i="1"/>
  <c r="C10" i="1"/>
  <c r="B10" i="1"/>
  <c r="M10" i="1" s="1"/>
  <c r="Q8" i="1"/>
  <c r="L8" i="1"/>
  <c r="K8" i="1"/>
  <c r="J8" i="1"/>
  <c r="I8" i="1"/>
  <c r="H8" i="1"/>
  <c r="G8" i="1"/>
  <c r="F8" i="1"/>
  <c r="E8" i="1"/>
  <c r="D8" i="1"/>
  <c r="C8" i="1"/>
  <c r="B8" i="1"/>
  <c r="M8" i="1" s="1"/>
  <c r="O36" i="4" l="1"/>
  <c r="AL36" i="4" s="1"/>
  <c r="BD36" i="4" s="1"/>
  <c r="P36" i="4"/>
  <c r="AM36" i="4" s="1"/>
  <c r="AY36" i="4"/>
  <c r="AX36" i="4"/>
  <c r="Q7" i="2"/>
  <c r="Q13" i="2"/>
  <c r="Q27" i="2"/>
  <c r="Q41" i="2"/>
  <c r="Q7" i="3"/>
  <c r="Q13" i="3"/>
  <c r="Q15" i="3"/>
  <c r="Q27" i="3"/>
  <c r="Q29" i="3"/>
  <c r="Q41" i="3"/>
</calcChain>
</file>

<file path=xl/comments1.xml><?xml version="1.0" encoding="utf-8"?>
<comments xmlns="http://schemas.openxmlformats.org/spreadsheetml/2006/main">
  <authors>
    <author>Franke, Stefan (33-521)</author>
  </authors>
  <commentList>
    <comment ref="Z4" authorId="0">
      <text>
        <r>
          <rPr>
            <b/>
            <sz val="9"/>
            <color indexed="81"/>
            <rFont val="Tahoma"/>
            <family val="2"/>
          </rPr>
          <t>Brennstoffzelle mit Primärenergie Wasserstoff</t>
        </r>
        <r>
          <rPr>
            <sz val="9"/>
            <color indexed="81"/>
            <rFont val="Tahoma"/>
            <family val="2"/>
          </rPr>
          <t xml:space="preserve">
(Elektromotor, Arbeitsverfahren FCV)</t>
        </r>
      </text>
    </comment>
    <comment ref="AA4" authorId="0">
      <text>
        <r>
          <rPr>
            <b/>
            <sz val="9"/>
            <color indexed="81"/>
            <rFont val="Tahoma"/>
            <family val="2"/>
          </rPr>
          <t>Brennstoffzelle mit Primärenergie Benzin</t>
        </r>
      </text>
    </comment>
    <comment ref="AB4" authorId="0">
      <text>
        <r>
          <rPr>
            <b/>
            <sz val="9"/>
            <color indexed="81"/>
            <rFont val="Tahoma"/>
            <family val="2"/>
          </rPr>
          <t>Brennstoffzelle mit Primärenergie Methanol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" authorId="0">
      <text>
        <r>
          <rPr>
            <b/>
            <sz val="9"/>
            <color indexed="81"/>
            <rFont val="Tahoma"/>
            <family val="2"/>
          </rPr>
          <t>Brennstoffzelle mit Primärenergie 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" authorId="0">
      <text>
        <r>
          <rPr>
            <b/>
            <sz val="9"/>
            <color indexed="81"/>
            <rFont val="Tahoma"/>
            <family val="2"/>
          </rPr>
          <t xml:space="preserve">hierunter ist auch ein Kraftstoffgemisch zu verstehen, dem neben Ethanol noch andere Kraftstoffe - ausgenommen Benzin (s.Code 23) - oder Additive (z.B. Zündverbesserer) zugesetzt wurden (z.B. E95)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Kombinierter Betrieb mit Benzin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>Kombinierter Betrieb mit Diesel u.Elektromotor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Bivalenter Betrieb mit Wasserstoff oder Benzin kombiniert mit 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Kombinierter Betrieb mit Vielstoff-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" authorId="0">
      <text>
        <r>
          <rPr>
            <b/>
            <sz val="9"/>
            <color indexed="81"/>
            <rFont val="Tahoma"/>
            <family val="2"/>
          </rPr>
          <t>Kombinierter Betrieb mit Erdgas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>
      <text>
        <r>
          <rPr>
            <b/>
            <sz val="9"/>
            <color indexed="81"/>
            <rFont val="Tahoma"/>
            <family val="2"/>
          </rPr>
          <t>Kombinierter Betrieb mit Flüssiggas (LPG) und Elektromotor</t>
        </r>
      </text>
    </comment>
    <comment ref="AJ5" authorId="0">
      <text>
        <r>
          <rPr>
            <b/>
            <sz val="9"/>
            <color indexed="81"/>
            <rFont val="Tahoma"/>
            <family val="2"/>
          </rPr>
          <t>Hybridantrieb mit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>
      <text>
        <r>
          <rPr>
            <b/>
            <sz val="9"/>
            <color indexed="81"/>
            <rFont val="Tahoma"/>
            <family val="2"/>
          </rPr>
          <t>Hybridantrieb mit Diesel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" authorId="0">
      <text>
        <r>
          <rPr>
            <b/>
            <sz val="9"/>
            <color indexed="81"/>
            <rFont val="Tahoma"/>
            <family val="2"/>
          </rPr>
          <t>Hybridantrieb mit Flüssiggas (LPG)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5" authorId="0">
      <text>
        <r>
          <rPr>
            <b/>
            <sz val="9"/>
            <color indexed="81"/>
            <rFont val="Tahoma"/>
            <family val="2"/>
          </rPr>
          <t>Hybridantrieb mit Wasserstoff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5" authorId="0">
      <text>
        <r>
          <rPr>
            <b/>
            <sz val="9"/>
            <color indexed="81"/>
            <rFont val="Tahoma"/>
            <family val="2"/>
          </rPr>
          <t>Hybridantrieb mit Vielstoff und extern aufladbarem elektrischen Speicher (Plug-in-Hybrid)</t>
        </r>
      </text>
    </comment>
    <comment ref="AR5" authorId="0">
      <text>
        <r>
          <rPr>
            <b/>
            <sz val="9"/>
            <color indexed="81"/>
            <rFont val="Tahoma"/>
            <family val="2"/>
          </rPr>
          <t>Hybridantrieb mit Erdgas (NG)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5" authorId="0">
      <text>
        <r>
          <rPr>
            <b/>
            <sz val="9"/>
            <color indexed="81"/>
            <rFont val="Tahoma"/>
            <family val="2"/>
          </rPr>
          <t>Hybridantrieb mit bivalentem Betrieb mit Wasserstoff oder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5" authorId="0">
      <text>
        <r>
          <rPr>
            <b/>
            <sz val="9"/>
            <color indexed="81"/>
            <rFont val="Tahoma"/>
            <family val="2"/>
          </rPr>
          <t>Hybridantrieb mit Wasserstoff/Erdgas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5" authorId="0">
      <text>
        <r>
          <rPr>
            <b/>
            <sz val="9"/>
            <color indexed="81"/>
            <rFont val="Tahoma"/>
            <family val="2"/>
          </rPr>
          <t xml:space="preserve">Hybrid mit Brennstoffzelle (Elektromotor) und Wasserstoff (Verbrennungsmotor)
(Arbeitsverfahren NOVC-FCHV)
</t>
        </r>
      </text>
    </comment>
    <comment ref="AX5" authorId="0">
      <text>
        <r>
          <rPr>
            <b/>
            <sz val="9"/>
            <color indexed="81"/>
            <rFont val="Tahoma"/>
            <family val="2"/>
          </rPr>
          <t>Hybridantrieb mit Brennstoffzelle (Elektromotor) und Wasserstoff (Verbrennungsmotor) sowie extern aufladbarem elektrischen Speicher (Plug-in-Hybrid, Arbeitsverfahren OVC-FCHV)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<sst xmlns="http://schemas.openxmlformats.org/spreadsheetml/2006/main" count="1198" uniqueCount="432">
  <si>
    <t>(Gesamtbestandszahlen der Bundesstadt Bonn)</t>
  </si>
  <si>
    <t>(ab 2017 werden die Auskunftssperren und Tarnkennzeichen mitberücksicht)</t>
  </si>
  <si>
    <t>Zugelassene Fz.</t>
  </si>
  <si>
    <t>PKW</t>
  </si>
  <si>
    <t>LKW</t>
  </si>
  <si>
    <t>Krad</t>
  </si>
  <si>
    <t>Quad</t>
  </si>
  <si>
    <t>Trike</t>
  </si>
  <si>
    <t>Kom</t>
  </si>
  <si>
    <t>Anhänger</t>
  </si>
  <si>
    <t>Acker-</t>
  </si>
  <si>
    <t>Selbstf.</t>
  </si>
  <si>
    <t>Wohn-</t>
  </si>
  <si>
    <t>Sonstige</t>
  </si>
  <si>
    <t>Gesamt-</t>
  </si>
  <si>
    <t>Monat</t>
  </si>
  <si>
    <t>Sattelzug</t>
  </si>
  <si>
    <t>2 räd.Fz.</t>
  </si>
  <si>
    <t>4 räd.Fz.</t>
  </si>
  <si>
    <t>3 räd.Fz.</t>
  </si>
  <si>
    <t>Busse</t>
  </si>
  <si>
    <t>schlepper</t>
  </si>
  <si>
    <t>Arbeitsm.</t>
  </si>
  <si>
    <t>mobile</t>
  </si>
  <si>
    <t>Fahrzeuge</t>
  </si>
  <si>
    <t>summe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</si>
  <si>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</si>
  <si>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</si>
  <si>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</si>
  <si>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</si>
  <si>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</si>
  <si>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</si>
  <si>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</si>
  <si>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</si>
  <si>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</si>
  <si>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</si>
  <si>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</si>
  <si>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</si>
  <si>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Gesamtsumme</t>
  </si>
  <si>
    <t xml:space="preserve">        6.1                                                              Fahrzeugarten nach Benutzern 1. Halbjahr 2018 ( zugelassene Fahrzeuge )</t>
  </si>
  <si>
    <t>Bestand</t>
  </si>
  <si>
    <t>Firma</t>
  </si>
  <si>
    <t>Mann</t>
  </si>
  <si>
    <t>Frau</t>
  </si>
  <si>
    <t>Gesamt</t>
  </si>
  <si>
    <t>Gesamtbest.</t>
  </si>
  <si>
    <t xml:space="preserve">Auf Grund eines Programm-Updates können ab Januar 2017 die Kennzeichenmitnahmen in den Statistiken mitberücksichtigt werden. </t>
  </si>
  <si>
    <t xml:space="preserve">        6.2                                                              Fahrzeugarten nach Benutzern 2. Halbjahr 2018 ( zugelassene Fahrzeuge )</t>
  </si>
  <si>
    <t xml:space="preserve">      14                                                                                       Antriebsarten  2018</t>
  </si>
  <si>
    <r>
      <t>Antriebsarten: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Benzin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Diesel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Elektro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B./Flüss</t>
    </r>
    <r>
      <rPr>
        <sz val="10"/>
        <rFont val="Arial"/>
        <family val="2"/>
      </rPr>
      <t xml:space="preserve">(Benzin-Flüssiggasanl.) - </t>
    </r>
    <r>
      <rPr>
        <b/>
        <sz val="10"/>
        <rFont val="Arial"/>
        <family val="2"/>
      </rPr>
      <t>B.Erdg.</t>
    </r>
    <r>
      <rPr>
        <sz val="10"/>
        <rFont val="Arial"/>
        <family val="2"/>
      </rPr>
      <t xml:space="preserve">(Benzin-kompr.Erdgas) - </t>
    </r>
    <r>
      <rPr>
        <b/>
        <sz val="10"/>
        <rFont val="Arial"/>
        <family val="2"/>
      </rPr>
      <t>Hybr./B</t>
    </r>
    <r>
      <rPr>
        <sz val="10"/>
        <rFont val="Arial"/>
        <family val="2"/>
      </rPr>
      <t xml:space="preserve">(Hybrid-Benzin) - </t>
    </r>
    <r>
      <rPr>
        <b/>
        <sz val="10"/>
        <rFont val="Arial"/>
        <family val="2"/>
      </rPr>
      <t>Erdg./NG</t>
    </r>
    <r>
      <rPr>
        <sz val="10"/>
        <rFont val="Arial"/>
        <family val="2"/>
      </rPr>
      <t xml:space="preserve"> (Erdgas/NG) - </t>
    </r>
    <r>
      <rPr>
        <b/>
        <sz val="10"/>
        <rFont val="Arial"/>
        <family val="2"/>
      </rPr>
      <t>Bz/Ethanol</t>
    </r>
    <r>
      <rPr>
        <sz val="10"/>
        <rFont val="Arial"/>
        <family val="2"/>
      </rPr>
      <t xml:space="preserve"> (Benzin/Ethanol)</t>
    </r>
  </si>
  <si>
    <r>
      <t xml:space="preserve">                     </t>
    </r>
    <r>
      <rPr>
        <b/>
        <sz val="10"/>
        <color indexed="8"/>
        <rFont val="Arial"/>
        <family val="2"/>
      </rPr>
      <t xml:space="preserve">Hybr.Diesel </t>
    </r>
    <r>
      <rPr>
        <sz val="10"/>
        <color indexed="8"/>
        <rFont val="Arial"/>
        <family val="2"/>
      </rPr>
      <t>( Hybrid-Diesel)</t>
    </r>
  </si>
  <si>
    <t>9999</t>
  </si>
  <si>
    <t>0000</t>
  </si>
  <si>
    <t>Aufteilung E-Kennz.</t>
  </si>
  <si>
    <t>Benzin</t>
  </si>
  <si>
    <t>Hybrid</t>
  </si>
  <si>
    <t>Erdgas</t>
  </si>
  <si>
    <t>Wasser-</t>
  </si>
  <si>
    <t>Wasserstoff</t>
  </si>
  <si>
    <t>BZ</t>
  </si>
  <si>
    <t>Methan</t>
  </si>
  <si>
    <t>Hybrid B/E</t>
  </si>
  <si>
    <t>Hybrid D/E</t>
  </si>
  <si>
    <t>Hybr.LPG/E</t>
  </si>
  <si>
    <t>Hybrid W/E</t>
  </si>
  <si>
    <t>Hybrid V/E</t>
  </si>
  <si>
    <t>Hybr.NG/E</t>
  </si>
  <si>
    <t>Hybr.Wod.</t>
  </si>
  <si>
    <t>Wasserst.</t>
  </si>
  <si>
    <t>Hybr.W/NG/</t>
  </si>
  <si>
    <t>Ethanol</t>
  </si>
  <si>
    <t>Hybr.BZ/</t>
  </si>
  <si>
    <t>Zweistoff</t>
  </si>
  <si>
    <t>Andere</t>
  </si>
  <si>
    <t>Unbekannt</t>
  </si>
  <si>
    <t>Vergabe</t>
  </si>
  <si>
    <t>Reine</t>
  </si>
  <si>
    <t>Diesel</t>
  </si>
  <si>
    <t>Vielstoff</t>
  </si>
  <si>
    <t>Elektro</t>
  </si>
  <si>
    <t>Flüssiggas</t>
  </si>
  <si>
    <t>komp.Erdg.</t>
  </si>
  <si>
    <t>Benzin/E</t>
  </si>
  <si>
    <t>NG</t>
  </si>
  <si>
    <t>Diesel/E</t>
  </si>
  <si>
    <t>stoff</t>
  </si>
  <si>
    <t>Methanol</t>
  </si>
  <si>
    <t>Vielstoff/E</t>
  </si>
  <si>
    <t>Erdgas/E</t>
  </si>
  <si>
    <t>ext.aufl.</t>
  </si>
  <si>
    <t>B/E ext.auf</t>
  </si>
  <si>
    <t>E ext.aufl.</t>
  </si>
  <si>
    <t>W/E</t>
  </si>
  <si>
    <t>W/E ext.Auf.</t>
  </si>
  <si>
    <t>LNG/Diesel</t>
  </si>
  <si>
    <t>E-Kennz.</t>
  </si>
  <si>
    <t>Vergabe 2018</t>
  </si>
  <si>
    <t>E-Kennzeichen</t>
  </si>
  <si>
    <t>Hybr.</t>
  </si>
  <si>
    <t>Hybr.B/E</t>
  </si>
  <si>
    <t>Hybr.D/E</t>
  </si>
  <si>
    <t>Hybr.W/E</t>
  </si>
  <si>
    <t>Hybr. V/E</t>
  </si>
  <si>
    <t xml:space="preserve">                                                                                                                                                                                                                        </t>
  </si>
  <si>
    <t>Septemb.</t>
  </si>
  <si>
    <t>Novemb.</t>
  </si>
  <si>
    <t>Dezemb.</t>
  </si>
  <si>
    <t xml:space="preserve">                                        Mögliche Fahrzeug die auf Antrag ein </t>
  </si>
  <si>
    <t xml:space="preserve">                                       Mögliche Fahrzeug die auf Antrag ein </t>
  </si>
  <si>
    <t xml:space="preserve">                                         Mögliche Fahrzeug die auf Antrag ein </t>
  </si>
  <si>
    <t>E-Kennzeichen bekommen könnten</t>
  </si>
  <si>
    <t>Einführung der E-Kennzeichen  am 01.10.2015</t>
  </si>
  <si>
    <t>Zuteilung E-Kennzeichen auf Antrag ohne weitere Nachweise</t>
  </si>
  <si>
    <t>Zuteilung E-Kennzeichen auf Antrag, wenn CO2</t>
  </si>
  <si>
    <t>Zuteilung E-Kennz.auf Antrag,wenn CO2 max.50g/km od.Reichweite 30(40)KM und nachgew.wird,dass das Fz.ein Plug-in-Hybrid ist.</t>
  </si>
  <si>
    <t>max.50g/km oder Reichweite 30(40) Kilometer.</t>
  </si>
  <si>
    <t xml:space="preserve">       15                                                                                 Schadstoffarmstufen 2018 aller Antriebsarten</t>
  </si>
  <si>
    <t>Schadstoffarten: Euro 0 (Keine od.bed.Schadstoffarmut) - Euro 1 - Euro 2 - Euro 3 - Euro 4 - Euro 5 - Euro 6 - EEV (besond.umweltfreundl.Fz. gilt nur für Nutzfz.(LKW) und Busse)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</si>
  <si>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(Erfasst sind bei den Schadstoffarmstufen alle Fz.der Klassen M,N,L3e,L4e,L5e und L7e)  </t>
    </r>
  </si>
  <si>
    <t>ab</t>
  </si>
  <si>
    <t>EURO</t>
  </si>
  <si>
    <t>Euro 6</t>
  </si>
  <si>
    <t xml:space="preserve">WLTP </t>
  </si>
  <si>
    <t>insgesamt</t>
  </si>
  <si>
    <r>
      <t xml:space="preserve">       15                                                                               </t>
    </r>
    <r>
      <rPr>
        <b/>
        <sz val="16"/>
        <color theme="0"/>
        <rFont val="Arial"/>
        <family val="2"/>
      </rPr>
      <t xml:space="preserve">  Schadstoffarmstufen 2018 - </t>
    </r>
    <r>
      <rPr>
        <b/>
        <sz val="18"/>
        <color theme="0"/>
        <rFont val="Arial"/>
        <family val="2"/>
      </rPr>
      <t xml:space="preserve"> Diesel</t>
    </r>
  </si>
  <si>
    <t xml:space="preserve">Schadstoffarten: Euro 0 (Keine od.bed.Schadstoffarmut) - Euro 1 - Euro 2 - Euro 3 - Euro 4 - Euro 5 - Euro 6 - </t>
  </si>
  <si>
    <t>* Euro 5 mit EEV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</si>
  <si>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 Erfasst sind bei den Schadstoffarmstufen alle Fz.der Klassen M,N,L3e,L4e,L5e u.L7e)  </t>
    </r>
  </si>
  <si>
    <t>5*</t>
  </si>
  <si>
    <t>gesamt</t>
  </si>
  <si>
    <t>15.8</t>
  </si>
  <si>
    <t>Euro 6 Fahrzeuge</t>
  </si>
  <si>
    <t>Fz.-Klasse /</t>
  </si>
  <si>
    <t>Selbst-</t>
  </si>
  <si>
    <t>Gruppe</t>
  </si>
  <si>
    <t>N1</t>
  </si>
  <si>
    <t>N2</t>
  </si>
  <si>
    <t>N3</t>
  </si>
  <si>
    <t>Insges.</t>
  </si>
  <si>
    <t>fahrende</t>
  </si>
  <si>
    <t>bis</t>
  </si>
  <si>
    <t>3,5t</t>
  </si>
  <si>
    <t>mehr</t>
  </si>
  <si>
    <t>N1 / N2</t>
  </si>
  <si>
    <t>Arbeits-</t>
  </si>
  <si>
    <t>bis 12t</t>
  </si>
  <si>
    <t>als 12t</t>
  </si>
  <si>
    <t>maschinen</t>
  </si>
  <si>
    <t>Insgesamt</t>
  </si>
  <si>
    <t>Farbe der Fahrzeuge die in Bonn zugelassen sind</t>
  </si>
  <si>
    <t xml:space="preserve">  </t>
  </si>
  <si>
    <t xml:space="preserve">       </t>
  </si>
  <si>
    <t>im Jahr</t>
  </si>
  <si>
    <t>Weiß</t>
  </si>
  <si>
    <t>Weiß Bestand</t>
  </si>
  <si>
    <t>Gelb</t>
  </si>
  <si>
    <t>Gelb Bestand</t>
  </si>
  <si>
    <t>Orange</t>
  </si>
  <si>
    <t>Orange Bestand</t>
  </si>
  <si>
    <t>Rot</t>
  </si>
  <si>
    <t>Rot Bestand</t>
  </si>
  <si>
    <t>Lila</t>
  </si>
  <si>
    <t>Lila Bestand</t>
  </si>
  <si>
    <t>Blau</t>
  </si>
  <si>
    <t>Blau Bestand</t>
  </si>
  <si>
    <t>Grün</t>
  </si>
  <si>
    <t>Grün Bestand</t>
  </si>
  <si>
    <t>Grau/Silber</t>
  </si>
  <si>
    <t>Grau Bestand</t>
  </si>
  <si>
    <t>Braun</t>
  </si>
  <si>
    <t>Braun Bestand</t>
  </si>
  <si>
    <t xml:space="preserve">Schwarz </t>
  </si>
  <si>
    <t>Schwarz Bestand</t>
  </si>
  <si>
    <t>Unbekannt Bestand</t>
  </si>
  <si>
    <t xml:space="preserve">Oktober </t>
  </si>
  <si>
    <t>LKW / So.Kfz / Anhänger und Motorräder werden nicht mit Farben in den Fahrzeugpapieren erfasst.</t>
  </si>
  <si>
    <r>
      <t xml:space="preserve">      24                                                        </t>
    </r>
    <r>
      <rPr>
        <b/>
        <sz val="16"/>
        <color indexed="9"/>
        <rFont val="Arial"/>
        <family val="2"/>
      </rPr>
      <t>Zulassungsbestandszahlen nach Postleitzahlen in Bonn 2018</t>
    </r>
  </si>
  <si>
    <t>Bundesstadt</t>
  </si>
  <si>
    <t>Bonn</t>
  </si>
  <si>
    <t>Stadtbezirk Bonn</t>
  </si>
  <si>
    <t xml:space="preserve">        Bonn-Hardtberg</t>
  </si>
  <si>
    <t xml:space="preserve">      Bonn-Bad Godesberg</t>
  </si>
  <si>
    <t>Bonn-Beuel</t>
  </si>
  <si>
    <t>Monat / PLZ</t>
  </si>
  <si>
    <t xml:space="preserve">                                   Fahrzeuge im Stadtbezirk Bonn:</t>
  </si>
  <si>
    <t>Fahrzeuge im Stadtbezirk Hardtberg</t>
  </si>
  <si>
    <t>Fahrzeuge im Stadtbezirk Bad Godesberg</t>
  </si>
  <si>
    <t>Fahrzeuge im Stadtbezirk Beuel</t>
  </si>
  <si>
    <t>Diplomatenkennzeichen, Tarnkennzeichen und Auskunftssperren sind hier nicht miterfaßt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</si>
  <si>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2018</t>
    </r>
  </si>
  <si>
    <t>Herstellerstatistik für zugelassene motorisierte Fahrzeug in Bonn 2017</t>
  </si>
  <si>
    <t>Herstellerstatistik für zugelassene motorisierte Fahrzeug in Bonn 2018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</si>
  <si>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2017</t>
    </r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</si>
  <si>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2016</t>
    </r>
  </si>
  <si>
    <t>Fahrzeugart</t>
  </si>
  <si>
    <t>PKW / LKW / Krad / Wohnmobile / Ackerschlepper / Zugmaschinen / Sonstige Kfz / Quad / Trike / Busse / Selbstfahrende Arbeitsm.</t>
  </si>
  <si>
    <t>Hersteller</t>
  </si>
  <si>
    <t>Agco /</t>
  </si>
  <si>
    <t>Alfa</t>
  </si>
  <si>
    <t>Alpina</t>
  </si>
  <si>
    <t>Aprilia</t>
  </si>
  <si>
    <t xml:space="preserve">Aston </t>
  </si>
  <si>
    <t>Audi</t>
  </si>
  <si>
    <t>Bentley</t>
  </si>
  <si>
    <t>BMW</t>
  </si>
  <si>
    <t>Bom-</t>
  </si>
  <si>
    <t>Cadillac</t>
  </si>
  <si>
    <t>Chevrolet</t>
  </si>
  <si>
    <t>Chrysler</t>
  </si>
  <si>
    <t>Citroen</t>
  </si>
  <si>
    <t>Dacia</t>
  </si>
  <si>
    <t>Daelim</t>
  </si>
  <si>
    <t>Dawoo</t>
  </si>
  <si>
    <t>DAF</t>
  </si>
  <si>
    <t>Daihatsu</t>
  </si>
  <si>
    <t>Daimler</t>
  </si>
  <si>
    <t>Deere</t>
  </si>
  <si>
    <t>Deutz</t>
  </si>
  <si>
    <t>Ducati</t>
  </si>
  <si>
    <t>Evobus</t>
  </si>
  <si>
    <t>FCA</t>
  </si>
  <si>
    <t>Ferrari</t>
  </si>
  <si>
    <t>Fiat</t>
  </si>
  <si>
    <t>Ford</t>
  </si>
  <si>
    <t>Fuji Heavy</t>
  </si>
  <si>
    <t>General</t>
  </si>
  <si>
    <t>Hanomak</t>
  </si>
  <si>
    <t>Harley</t>
  </si>
  <si>
    <t>Honda</t>
  </si>
  <si>
    <t>Hyosung</t>
  </si>
  <si>
    <t>Hyundai</t>
  </si>
  <si>
    <t>Iseki</t>
  </si>
  <si>
    <t>Isuzu</t>
  </si>
  <si>
    <t>Iveco</t>
  </si>
  <si>
    <t>Jaguar</t>
  </si>
  <si>
    <t>Jeep</t>
  </si>
  <si>
    <t>Kamag</t>
  </si>
  <si>
    <t>Kawasaki</t>
  </si>
  <si>
    <t>Kia</t>
  </si>
  <si>
    <t>KTM</t>
  </si>
  <si>
    <t xml:space="preserve">Kwang </t>
  </si>
  <si>
    <t>Lada</t>
  </si>
  <si>
    <t>Lam-</t>
  </si>
  <si>
    <t>Lancia</t>
  </si>
  <si>
    <t>Land</t>
  </si>
  <si>
    <t>Leyland</t>
  </si>
  <si>
    <t>Lotus</t>
  </si>
  <si>
    <t>MAN</t>
  </si>
  <si>
    <t>Maserati</t>
  </si>
  <si>
    <t>Matra</t>
  </si>
  <si>
    <t>Mazda</t>
  </si>
  <si>
    <t>MBK</t>
  </si>
  <si>
    <t>MG</t>
  </si>
  <si>
    <t>Mitsubishi</t>
  </si>
  <si>
    <t>Moto</t>
  </si>
  <si>
    <t>Motorrad-W</t>
  </si>
  <si>
    <t>Netherl.</t>
  </si>
  <si>
    <t>Nissan</t>
  </si>
  <si>
    <t>Opel</t>
  </si>
  <si>
    <t>Peugeot</t>
  </si>
  <si>
    <t>Piaggio</t>
  </si>
  <si>
    <t>Porsche</t>
  </si>
  <si>
    <t>Renault</t>
  </si>
  <si>
    <t>Rolls</t>
  </si>
  <si>
    <t>Rover</t>
  </si>
  <si>
    <t>Saab</t>
  </si>
  <si>
    <t>Sachsen-</t>
  </si>
  <si>
    <t>San</t>
  </si>
  <si>
    <t>Seat</t>
  </si>
  <si>
    <t>Skoda</t>
  </si>
  <si>
    <t>Smart</t>
  </si>
  <si>
    <t>Street-</t>
  </si>
  <si>
    <t>Suzuki</t>
  </si>
  <si>
    <t>Tesla</t>
  </si>
  <si>
    <t>Toyota</t>
  </si>
  <si>
    <t>Triumph</t>
  </si>
  <si>
    <t>Volks-</t>
  </si>
  <si>
    <t>Volvo</t>
  </si>
  <si>
    <t>Yamaha</t>
  </si>
  <si>
    <t>Scania</t>
  </si>
  <si>
    <t>Fendt</t>
  </si>
  <si>
    <t>Romeo</t>
  </si>
  <si>
    <t>Martin</t>
  </si>
  <si>
    <t>insges.</t>
  </si>
  <si>
    <t>Mini</t>
  </si>
  <si>
    <t>bardier</t>
  </si>
  <si>
    <t>Subaru</t>
  </si>
  <si>
    <t>Motors</t>
  </si>
  <si>
    <t>Davidson</t>
  </si>
  <si>
    <t>Yang</t>
  </si>
  <si>
    <t>borghini</t>
  </si>
  <si>
    <t>Simca</t>
  </si>
  <si>
    <t>Guzzi</t>
  </si>
  <si>
    <t>Zschop.-MZ</t>
  </si>
  <si>
    <t>Cars</t>
  </si>
  <si>
    <t>Royce</t>
  </si>
  <si>
    <t>ring</t>
  </si>
  <si>
    <t>scooter</t>
  </si>
  <si>
    <t>wagen</t>
  </si>
  <si>
    <t>1725·|8749·|3040·|2063·|1771·|9824·|8722·|0815·|0517·|0518</t>
  </si>
  <si>
    <t>6612·|4114·|8522·|4000·|4067</t>
  </si>
  <si>
    <t>4123·|4082</t>
  </si>
  <si>
    <t>0588·|0590·|0591·|8307</t>
  </si>
  <si>
    <t>0005·|0374</t>
  </si>
  <si>
    <t>0005·|0374      Handelsbez. Mini</t>
  </si>
  <si>
    <t>1003·|8260</t>
  </si>
  <si>
    <t>1904·|7599·|3091·|2086·|1004·|1161</t>
  </si>
  <si>
    <t>7601·|3001</t>
  </si>
  <si>
    <t>8212·|8201</t>
  </si>
  <si>
    <t>8255·|8032·|8259</t>
  </si>
  <si>
    <t>9747·|9647</t>
  </si>
  <si>
    <t>0009·|0012·|0060·|0708·|0709·|0710·|0999·|1313·|1414·|2093·|7605·|8666</t>
  </si>
  <si>
    <t>0008·|7597·|3045·|1128</t>
  </si>
  <si>
    <t>0091·|6591·|7855·|7963·|8819</t>
  </si>
  <si>
    <t>7966·|7977</t>
  </si>
  <si>
    <t>1726·|1727</t>
  </si>
  <si>
    <t>4019·|4059</t>
  </si>
  <si>
    <t>3101·|4001·|4136·|4137·|4153·|4022·|4074·|4081·|2043·|4039</t>
  </si>
  <si>
    <t>5028·|1908·|0928·|1005·|8566·|7528·|3028·|2028·|9628·|7628·|1928·|5051·|1028·|5041·|1910</t>
  </si>
  <si>
    <t>1010·|7106</t>
  </si>
  <si>
    <t>1906·|1006·|7026·|5026·|7526·|2126·|1150</t>
  </si>
  <si>
    <t>0019·|0024·|0919·|7719·|7767</t>
  </si>
  <si>
    <t>7757·|1008</t>
  </si>
  <si>
    <t>5034·|1914·|2131·|4124·|8356·|7475·|5983·|1153·|7100·|1178</t>
  </si>
  <si>
    <t>5984·|1349·|8357·|8252·|8258</t>
  </si>
  <si>
    <t>1491·|7112</t>
  </si>
  <si>
    <t>1290·|4192·|4191·|2029·|3191·|7691</t>
  </si>
  <si>
    <t>6411·|9951</t>
  </si>
  <si>
    <t>8253·|1260</t>
  </si>
  <si>
    <t>6007·|1369</t>
  </si>
  <si>
    <t>4026·|4086</t>
  </si>
  <si>
    <t>2108·|2143·|2140</t>
  </si>
  <si>
    <t>2049·|4073</t>
  </si>
  <si>
    <t>1191·|1516·|7731·|9859</t>
  </si>
  <si>
    <t>5003·|7118·|1032·|7108</t>
  </si>
  <si>
    <t>2082·|2142</t>
  </si>
  <si>
    <t>1400·|7107·|9758·|7431·|1012</t>
  </si>
  <si>
    <t>0868·|1441·|9840</t>
  </si>
  <si>
    <t>1329·|7606·|2125·|7105·|3144·|9648·|7505</t>
  </si>
  <si>
    <t>1906·|1006·|7026·|5026·|7526·|2126·|0035·|0039</t>
  </si>
  <si>
    <t>3003·|3006·|3118</t>
  </si>
  <si>
    <t>7509·|4013·|1216</t>
  </si>
  <si>
    <t>0583</t>
  </si>
  <si>
    <t>3004·|3333·|3026·|3149·|3102</t>
  </si>
  <si>
    <t>2009·|2197</t>
  </si>
  <si>
    <t>2055</t>
  </si>
  <si>
    <t>9102·|9116·|5032·|9402·|9741·|9107</t>
  </si>
  <si>
    <t>0043·|0845</t>
  </si>
  <si>
    <t>7455</t>
  </si>
  <si>
    <t>7593</t>
  </si>
  <si>
    <t>8004·|8026</t>
  </si>
  <si>
    <t>7009·|8773·|9891</t>
  </si>
  <si>
    <t>1681</t>
  </si>
  <si>
    <t>6936·|7102·|7610·|8306</t>
  </si>
  <si>
    <t>1480</t>
  </si>
  <si>
    <t>2130·|7104·|1214·|1159·|1213·|5013·|5048·|8669</t>
  </si>
  <si>
    <t>2014·|0056·|2013</t>
  </si>
  <si>
    <t>1190·|8618·|9844·|0600·|0603·|1913·|1166</t>
  </si>
  <si>
    <t>5016·|1263·|2012·|9629·|9101·|9108·|8744·|1244·|9968·|9123</t>
  </si>
  <si>
    <t>1915·|7501·|4163·|7101·|7452·|1175·|1189</t>
  </si>
  <si>
    <t>9120·|9751·|3132·|9103</t>
  </si>
  <si>
    <t>Schl.-Nr.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</si>
  <si>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2017</t>
    </r>
  </si>
  <si>
    <t>Herstellerstatistik für zugelassene Anhänger in Bonn 2018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</si>
  <si>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2016</t>
    </r>
  </si>
  <si>
    <t>Anhänger / nicht motorisierte Fahrzeuge</t>
  </si>
  <si>
    <t>Auwaerter</t>
  </si>
  <si>
    <t>Boeck-</t>
  </si>
  <si>
    <t>Brenderup</t>
  </si>
  <si>
    <t>Bürstner</t>
  </si>
  <si>
    <t>Dethleffs</t>
  </si>
  <si>
    <t>Eduard</t>
  </si>
  <si>
    <t>FAV</t>
  </si>
  <si>
    <t>Harbeck</t>
  </si>
  <si>
    <t>Heine-</t>
  </si>
  <si>
    <t>HEKU</t>
  </si>
  <si>
    <t>Hobby</t>
  </si>
  <si>
    <t>Humbaur</t>
  </si>
  <si>
    <t>Knaus</t>
  </si>
  <si>
    <t>Koch</t>
  </si>
  <si>
    <t>Krone</t>
  </si>
  <si>
    <t>Pongratz</t>
  </si>
  <si>
    <t>Saris</t>
  </si>
  <si>
    <t>Saxas</t>
  </si>
  <si>
    <t>Schmitz</t>
  </si>
  <si>
    <t>Sorelpol</t>
  </si>
  <si>
    <t>Stema</t>
  </si>
  <si>
    <t>Tabbert</t>
  </si>
  <si>
    <t>Thule</t>
  </si>
  <si>
    <t>TPV</t>
  </si>
  <si>
    <t>Unsinn</t>
  </si>
  <si>
    <t>Westfalia</t>
  </si>
  <si>
    <t>Wiss-</t>
  </si>
  <si>
    <t>WM</t>
  </si>
  <si>
    <t>Paul</t>
  </si>
  <si>
    <t>mann</t>
  </si>
  <si>
    <t>Wohnwag.</t>
  </si>
  <si>
    <t>Anh.Bau</t>
  </si>
  <si>
    <t>Cargobull</t>
  </si>
  <si>
    <t>Neptun</t>
  </si>
  <si>
    <t>Prikolice</t>
  </si>
  <si>
    <t>Trailer</t>
  </si>
  <si>
    <t>kirchen</t>
  </si>
  <si>
    <t>Meyer</t>
  </si>
  <si>
    <t>0617</t>
  </si>
  <si>
    <t>6115</t>
  </si>
  <si>
    <t>9609·|1691</t>
  </si>
  <si>
    <t>6116</t>
  </si>
  <si>
    <t>0618·|6918</t>
  </si>
  <si>
    <t>5046·|9754</t>
  </si>
  <si>
    <t>7782</t>
  </si>
  <si>
    <t>6853</t>
  </si>
  <si>
    <t>0404</t>
  </si>
  <si>
    <t>6784</t>
  </si>
  <si>
    <t>0513</t>
  </si>
  <si>
    <t>7721</t>
  </si>
  <si>
    <t>0381·|9881</t>
  </si>
  <si>
    <t>7765</t>
  </si>
  <si>
    <t>0747</t>
  </si>
  <si>
    <t>6024</t>
  </si>
  <si>
    <t>9702</t>
  </si>
  <si>
    <t>9954</t>
  </si>
  <si>
    <t>0698·|1581·|1601·|8706</t>
  </si>
  <si>
    <t>9227</t>
  </si>
  <si>
    <t>7801</t>
  </si>
  <si>
    <t>6694</t>
  </si>
  <si>
    <t>1044·|1620</t>
  </si>
  <si>
    <t>8111</t>
  </si>
  <si>
    <t>8638</t>
  </si>
  <si>
    <t>9884·|9913·|1242·|0637</t>
  </si>
  <si>
    <t>6275</t>
  </si>
  <si>
    <t>7686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</si>
</sst>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06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u/>
      <sz val="14"/>
      <color indexed="10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51"/>
      <name val="Arial"/>
      <family val="2"/>
    </font>
    <font>
      <b/>
      <sz val="8"/>
      <color indexed="17"/>
      <name val="Arial"/>
      <family val="2"/>
    </font>
    <font>
      <b/>
      <sz val="8"/>
      <color indexed="23"/>
      <name val="Arial"/>
      <family val="2"/>
    </font>
    <font>
      <b/>
      <sz val="8"/>
      <color indexed="18"/>
      <name val="Arial"/>
      <family val="2"/>
    </font>
    <font>
      <b/>
      <sz val="8"/>
      <color indexed="20"/>
      <name val="Arial"/>
      <family val="2"/>
    </font>
    <font>
      <b/>
      <sz val="11"/>
      <color indexed="8"/>
      <name val="Comic Sans MS"/>
      <family val="4"/>
    </font>
    <font>
      <b/>
      <sz val="12"/>
      <color indexed="8"/>
      <name val="Comic Sans MS"/>
      <family val="4"/>
    </font>
    <font>
      <sz val="9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color indexed="41"/>
      <name val="Arial"/>
      <family val="2"/>
    </font>
    <font>
      <sz val="10"/>
      <color indexed="41"/>
      <name val="Arial"/>
      <family val="2"/>
    </font>
    <font>
      <b/>
      <sz val="10"/>
      <color theme="1"/>
      <name val="Arial"/>
      <family val="2"/>
    </font>
    <font>
      <sz val="10"/>
      <color indexed="10"/>
      <name val="Arial"/>
      <family val="2"/>
    </font>
    <font>
      <b/>
      <sz val="16"/>
      <color theme="3" tint="0.59999389629810485"/>
      <name val="Arial"/>
      <family val="2"/>
    </font>
    <font>
      <b/>
      <sz val="16"/>
      <color rgb="FF00CC00"/>
      <name val="Arial"/>
      <family val="2"/>
    </font>
    <font>
      <b/>
      <sz val="16"/>
      <color rgb="FF92D050"/>
      <name val="Arial"/>
      <family val="2"/>
    </font>
    <font>
      <b/>
      <sz val="16"/>
      <color theme="9" tint="-0.499984740745262"/>
      <name val="Arial"/>
      <family val="2"/>
    </font>
    <font>
      <b/>
      <sz val="16"/>
      <color theme="2" tint="-0.499984740745262"/>
      <name val="Arial"/>
      <family val="2"/>
    </font>
    <font>
      <b/>
      <sz val="16"/>
      <color rgb="FF00B050"/>
      <name val="Arial"/>
      <family val="2"/>
    </font>
    <font>
      <b/>
      <sz val="16"/>
      <color rgb="FF0070C0"/>
      <name val="Arial"/>
      <family val="2"/>
    </font>
    <font>
      <b/>
      <sz val="16"/>
      <color rgb="FFFFC000"/>
      <name val="Arial"/>
      <family val="2"/>
    </font>
    <font>
      <b/>
      <sz val="16"/>
      <color rgb="FFFF0000"/>
      <name val="Arial"/>
      <family val="2"/>
    </font>
    <font>
      <b/>
      <sz val="16"/>
      <color rgb="FF00B0F0"/>
      <name val="Arial"/>
      <family val="2"/>
    </font>
    <font>
      <b/>
      <sz val="16"/>
      <color rgb="FFFF66FF"/>
      <name val="Arial"/>
      <family val="2"/>
    </font>
    <font>
      <b/>
      <sz val="14"/>
      <color indexed="8"/>
      <name val="Arial"/>
      <family val="2"/>
    </font>
    <font>
      <b/>
      <sz val="12"/>
      <color indexed="48"/>
      <name val="Arial"/>
      <family val="2"/>
    </font>
    <font>
      <b/>
      <sz val="12"/>
      <color indexed="14"/>
      <name val="Arial"/>
      <family val="2"/>
    </font>
    <font>
      <b/>
      <sz val="12"/>
      <color indexed="57"/>
      <name val="Arial"/>
      <family val="2"/>
    </font>
    <font>
      <b/>
      <sz val="12"/>
      <color indexed="52"/>
      <name val="Arial"/>
      <family val="2"/>
    </font>
    <font>
      <b/>
      <sz val="12"/>
      <color indexed="46"/>
      <name val="Arial"/>
      <family val="2"/>
    </font>
    <font>
      <b/>
      <sz val="12"/>
      <color indexed="16"/>
      <name val="Arial"/>
      <family val="2"/>
    </font>
    <font>
      <b/>
      <sz val="12"/>
      <color indexed="12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0"/>
      <color indexed="14"/>
      <name val="Arial"/>
      <family val="2"/>
    </font>
    <font>
      <b/>
      <sz val="10"/>
      <color indexed="57"/>
      <name val="Arial"/>
      <family val="2"/>
    </font>
    <font>
      <b/>
      <sz val="10"/>
      <color indexed="52"/>
      <name val="Arial"/>
      <family val="2"/>
    </font>
    <font>
      <b/>
      <sz val="10"/>
      <color indexed="46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17"/>
      <name val="Arial"/>
      <family val="2"/>
    </font>
    <font>
      <b/>
      <sz val="11"/>
      <color indexed="53"/>
      <name val="Arial"/>
      <family val="2"/>
    </font>
    <font>
      <b/>
      <sz val="11"/>
      <color indexed="16"/>
      <name val="Arial"/>
      <family val="2"/>
    </font>
    <font>
      <b/>
      <sz val="11"/>
      <color indexed="18"/>
      <name val="Arial"/>
      <family val="2"/>
    </font>
    <font>
      <b/>
      <sz val="11"/>
      <color indexed="19"/>
      <name val="Arial"/>
      <family val="2"/>
    </font>
    <font>
      <b/>
      <sz val="11"/>
      <color indexed="10"/>
      <name val="Arial"/>
      <family val="2"/>
    </font>
    <font>
      <b/>
      <sz val="11"/>
      <color rgb="FF00B0F0"/>
      <name val="Arial"/>
      <family val="2"/>
    </font>
    <font>
      <b/>
      <sz val="11"/>
      <color rgb="FF7030A0"/>
      <name val="Arial"/>
      <family val="2"/>
    </font>
    <font>
      <b/>
      <sz val="10"/>
      <color theme="3" tint="0.39997558519241921"/>
      <name val="Arial"/>
      <family val="2"/>
    </font>
    <font>
      <sz val="10"/>
      <color rgb="FF00B050"/>
      <name val="Arial"/>
      <family val="2"/>
    </font>
    <font>
      <b/>
      <sz val="11"/>
      <color rgb="FF1902C6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3" tint="0.39997558519241921"/>
      <name val="Arial"/>
      <family val="2"/>
    </font>
    <font>
      <b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3131F7"/>
      <name val="Arial"/>
      <family val="2"/>
    </font>
    <font>
      <b/>
      <sz val="11"/>
      <color rgb="FFC308C8"/>
      <name val="Arial"/>
      <family val="2"/>
    </font>
    <font>
      <b/>
      <sz val="11"/>
      <color rgb="FFFFFF00"/>
      <name val="Arial"/>
      <family val="2"/>
    </font>
    <font>
      <b/>
      <sz val="11"/>
      <color theme="1"/>
      <name val="Arial"/>
      <family val="2"/>
    </font>
    <font>
      <b/>
      <sz val="11"/>
      <color rgb="FFC00000"/>
      <name val="Arial"/>
      <family val="2"/>
    </font>
    <font>
      <b/>
      <sz val="11"/>
      <color theme="3" tint="0.59999389629810485"/>
      <name val="Arial"/>
      <family val="2"/>
    </font>
    <font>
      <b/>
      <sz val="11"/>
      <color theme="6" tint="-0.249977111117893"/>
      <name val="Arial"/>
      <family val="2"/>
    </font>
    <font>
      <b/>
      <sz val="12"/>
      <color rgb="FF00B050"/>
      <name val="Arial"/>
      <family val="2"/>
    </font>
    <font>
      <b/>
      <sz val="12"/>
      <color rgb="FF0070C0"/>
      <name val="Arial"/>
      <family val="2"/>
    </font>
    <font>
      <b/>
      <sz val="14"/>
      <color rgb="FF3131F7"/>
      <name val="Arial"/>
      <family val="2"/>
    </font>
    <font>
      <b/>
      <sz val="14"/>
      <color theme="1"/>
      <name val="Arial"/>
      <family val="2"/>
    </font>
    <font>
      <b/>
      <sz val="14"/>
      <color indexed="14"/>
      <name val="Arial"/>
      <family val="2"/>
    </font>
    <font>
      <b/>
      <sz val="14"/>
      <color indexed="57"/>
      <name val="Arial"/>
      <family val="2"/>
    </font>
    <font>
      <b/>
      <sz val="11"/>
      <color indexed="62"/>
      <name val="Arial"/>
      <family val="2"/>
    </font>
    <font>
      <b/>
      <sz val="8"/>
      <color theme="3" tint="0.39997558519241921"/>
      <name val="Arial"/>
      <family val="2"/>
    </font>
    <font>
      <b/>
      <sz val="11"/>
      <color indexed="23"/>
      <name val="Arial"/>
      <family val="2"/>
    </font>
    <font>
      <b/>
      <sz val="11"/>
      <color indexed="20"/>
      <name val="Arial"/>
      <family val="2"/>
    </font>
    <font>
      <b/>
      <sz val="11"/>
      <color indexed="8"/>
      <name val="Arial"/>
      <family val="2"/>
    </font>
    <font>
      <b/>
      <sz val="10"/>
      <color indexed="49"/>
      <name val="Arial"/>
      <family val="2"/>
    </font>
    <font>
      <b/>
      <sz val="9"/>
      <color indexed="12"/>
      <name val="Arial"/>
      <family val="2"/>
    </font>
    <font>
      <b/>
      <sz val="10"/>
      <color indexed="50"/>
      <name val="Arial"/>
      <family val="2"/>
    </font>
    <font>
      <b/>
      <sz val="8"/>
      <color rgb="FF0070C0"/>
      <name val="Arial"/>
      <family val="2"/>
    </font>
    <font>
      <b/>
      <sz val="11"/>
      <color indexed="14"/>
      <name val="Arial"/>
      <family val="2"/>
    </font>
    <font>
      <b/>
      <sz val="11"/>
      <color indexed="57"/>
      <name val="Arial"/>
      <family val="2"/>
    </font>
    <font>
      <b/>
      <sz val="9"/>
      <color rgb="FFC00000"/>
      <name val="Arial"/>
      <family val="2"/>
    </font>
    <font>
      <b/>
      <sz val="9"/>
      <color theme="3" tint="0.59999389629810485"/>
      <name val="Arial"/>
      <family val="2"/>
    </font>
    <font>
      <b/>
      <sz val="11"/>
      <color rgb="FF0070C0"/>
      <name val="Arial"/>
      <family val="2"/>
    </font>
    <font>
      <b/>
      <sz val="10"/>
      <color rgb="FF3131F7"/>
      <name val="Arial"/>
      <family val="2"/>
    </font>
    <font>
      <b/>
      <sz val="10"/>
      <color indexed="53"/>
      <name val="Arial"/>
      <family val="2"/>
    </font>
    <font>
      <b/>
      <sz val="10"/>
      <color indexed="54"/>
      <name val="Arial"/>
      <family val="2"/>
    </font>
    <font>
      <b/>
      <sz val="10"/>
      <color indexed="19"/>
      <name val="Arial"/>
      <family val="2"/>
    </font>
    <font>
      <b/>
      <sz val="10"/>
      <color rgb="FF00B0F0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8"/>
      <name val="Arial"/>
      <family val="2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50"/>
      <name val="Arial"/>
      <family val="2"/>
    </font>
    <font>
      <b/>
      <sz val="10"/>
      <color theme="9" tint="-0.499984740745262"/>
      <name val="Arial"/>
      <family val="2"/>
    </font>
    <font>
      <b/>
      <sz val="14"/>
      <color indexed="53"/>
      <name val="Arial"/>
      <family val="2"/>
    </font>
    <font>
      <b/>
      <sz val="14"/>
      <color indexed="16"/>
      <name val="Arial"/>
      <family val="2"/>
    </font>
    <font>
      <b/>
      <sz val="14"/>
      <color indexed="54"/>
      <name val="Arial"/>
      <family val="2"/>
    </font>
    <font>
      <b/>
      <sz val="14"/>
      <color indexed="19"/>
      <name val="Arial"/>
      <family val="2"/>
    </font>
    <font>
      <b/>
      <sz val="14"/>
      <color indexed="10"/>
      <name val="Arial"/>
      <family val="2"/>
    </font>
    <font>
      <b/>
      <sz val="14"/>
      <color rgb="FF00B0F0"/>
      <name val="Arial"/>
      <family val="2"/>
    </font>
    <font>
      <b/>
      <sz val="14"/>
      <color rgb="FF7030A0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00B050"/>
      <name val="Arial"/>
      <family val="2"/>
    </font>
    <font>
      <b/>
      <sz val="12"/>
      <color indexed="23"/>
      <name val="Arial"/>
      <family val="2"/>
    </font>
    <font>
      <b/>
      <sz val="12"/>
      <color indexed="18"/>
      <name val="Arial"/>
      <family val="2"/>
    </font>
    <font>
      <b/>
      <sz val="12"/>
      <color indexed="20"/>
      <name val="Arial"/>
      <family val="2"/>
    </font>
    <font>
      <b/>
      <sz val="11"/>
      <color indexed="49"/>
      <name val="Arial"/>
      <family val="2"/>
    </font>
    <font>
      <b/>
      <sz val="11"/>
      <color indexed="12"/>
      <name val="Arial"/>
      <family val="2"/>
    </font>
    <font>
      <b/>
      <sz val="11"/>
      <color indexed="50"/>
      <name val="Arial"/>
      <family val="2"/>
    </font>
    <font>
      <b/>
      <sz val="14"/>
      <color rgb="FF0070C0"/>
      <name val="Arial"/>
      <family val="2"/>
    </font>
    <font>
      <b/>
      <sz val="14"/>
      <color theme="9" tint="-0.499984740745262"/>
      <name val="Arial"/>
      <family val="2"/>
    </font>
    <font>
      <b/>
      <sz val="14"/>
      <color rgb="FFC308C8"/>
      <name val="Arial"/>
      <family val="2"/>
    </font>
    <font>
      <b/>
      <sz val="14"/>
      <color rgb="FFFFFF00"/>
      <name val="Arial"/>
      <family val="2"/>
    </font>
    <font>
      <b/>
      <sz val="14"/>
      <color rgb="FFC00000"/>
      <name val="Arial"/>
      <family val="2"/>
    </font>
    <font>
      <b/>
      <sz val="14"/>
      <color theme="3" tint="0.59999389629810485"/>
      <name val="Arial"/>
      <family val="2"/>
    </font>
    <font>
      <b/>
      <sz val="14"/>
      <color theme="1" tint="4.9989318521683403E-2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color rgb="FF0070C0"/>
      <name val="Arial"/>
      <family val="2"/>
    </font>
    <font>
      <sz val="14"/>
      <color rgb="FF3131F7"/>
      <name val="Arial"/>
      <family val="2"/>
    </font>
    <font>
      <sz val="10"/>
      <color rgb="FF3131F7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0"/>
      <color indexed="61"/>
      <name val="Arial"/>
      <family val="2"/>
    </font>
    <font>
      <b/>
      <sz val="11"/>
      <color rgb="FFFF0000"/>
      <name val="Arial"/>
      <family val="2"/>
    </font>
    <font>
      <sz val="14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61"/>
      <name val="Arial"/>
      <family val="2"/>
    </font>
    <font>
      <b/>
      <sz val="14"/>
      <color indexed="52"/>
      <name val="Arial"/>
      <family val="2"/>
    </font>
    <font>
      <b/>
      <sz val="14"/>
      <color indexed="48"/>
      <name val="Arial"/>
      <family val="2"/>
    </font>
    <font>
      <b/>
      <sz val="14"/>
      <color rgb="FF00CC00"/>
      <name val="Arial"/>
      <family val="2"/>
    </font>
    <font>
      <b/>
      <sz val="14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61"/>
      <name val="Arial"/>
      <family val="2"/>
    </font>
    <font>
      <b/>
      <sz val="16"/>
      <color indexed="10"/>
      <name val="Arial"/>
      <family val="2"/>
    </font>
    <font>
      <b/>
      <sz val="16"/>
      <color indexed="52"/>
      <name val="Arial"/>
      <family val="2"/>
    </font>
    <font>
      <b/>
      <sz val="16"/>
      <color rgb="FFC308C8"/>
      <name val="Arial"/>
      <family val="2"/>
    </font>
    <font>
      <b/>
      <sz val="16"/>
      <color indexed="48"/>
      <name val="Arial"/>
      <family val="2"/>
    </font>
    <font>
      <b/>
      <sz val="11"/>
      <color rgb="FF00CC00"/>
      <name val="Arial"/>
      <family val="2"/>
    </font>
    <font>
      <b/>
      <sz val="11"/>
      <color theme="0"/>
      <name val="Arial"/>
      <family val="2"/>
    </font>
    <font>
      <b/>
      <sz val="11"/>
      <color indexed="52"/>
      <name val="Arial"/>
      <family val="2"/>
    </font>
    <font>
      <b/>
      <sz val="11"/>
      <color indexed="48"/>
      <name val="Arial"/>
      <family val="2"/>
    </font>
    <font>
      <b/>
      <sz val="14"/>
      <color theme="3" tint="-0.249977111117893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indexed="62"/>
      <name val="Arial"/>
      <family val="2"/>
    </font>
    <font>
      <b/>
      <sz val="16"/>
      <color indexed="17"/>
      <name val="Arial"/>
      <family val="2"/>
    </font>
    <font>
      <b/>
      <sz val="16"/>
      <color indexed="62"/>
      <name val="Arial"/>
      <family val="2"/>
    </font>
    <font>
      <b/>
      <sz val="16"/>
      <color theme="3" tint="-0.249977111117893"/>
      <name val="Arial"/>
      <family val="2"/>
    </font>
    <font>
      <b/>
      <sz val="16"/>
      <name val="Arial"/>
      <family val="2"/>
    </font>
    <font>
      <b/>
      <sz val="16"/>
      <color indexed="12"/>
      <name val="Arial"/>
      <family val="2"/>
    </font>
    <font>
      <b/>
      <sz val="16"/>
      <color indexed="14"/>
      <name val="Arial"/>
      <family val="2"/>
    </font>
    <font>
      <b/>
      <sz val="16"/>
      <color indexed="57"/>
      <name val="Arial"/>
      <family val="2"/>
    </font>
    <font>
      <b/>
      <sz val="16"/>
      <color indexed="53"/>
      <name val="Arial"/>
      <family val="2"/>
    </font>
    <font>
      <b/>
      <sz val="16"/>
      <color indexed="19"/>
      <name val="Arial"/>
      <family val="2"/>
    </font>
    <font>
      <b/>
      <sz val="8"/>
      <color theme="1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color rgb="FFC00000"/>
      <name val="Arial"/>
      <family val="2"/>
    </font>
    <font>
      <b/>
      <sz val="16"/>
      <color rgb="FF002060"/>
      <name val="Arial"/>
      <family val="2"/>
    </font>
    <font>
      <b/>
      <sz val="16"/>
      <color rgb="FF7030A0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b/>
      <sz val="8"/>
      <color indexed="49"/>
      <name val="Arial"/>
      <family val="2"/>
    </font>
    <font>
      <b/>
      <sz val="8"/>
      <color indexed="12"/>
      <name val="Arial"/>
      <family val="2"/>
    </font>
    <font>
      <b/>
      <sz val="8"/>
      <color indexed="55"/>
      <name val="Arial"/>
      <family val="2"/>
    </font>
    <font>
      <b/>
      <sz val="12"/>
      <color indexed="61"/>
      <name val="Arial"/>
      <family val="2"/>
    </font>
    <font>
      <b/>
      <sz val="12"/>
      <color indexed="53"/>
      <name val="Arial"/>
      <family val="2"/>
    </font>
    <font>
      <b/>
      <sz val="12"/>
      <color indexed="54"/>
      <name val="Arial"/>
      <family val="2"/>
    </font>
    <font>
      <b/>
      <sz val="12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sz val="9"/>
      <color theme="1"/>
      <name val="Arial"/>
      <family val="2"/>
    </font>
    <font>
      <b/>
      <sz val="16"/>
      <color indexed="9"/>
      <name val="Arial"/>
      <family val="2"/>
    </font>
    <font>
      <sz val="11"/>
      <color theme="1"/>
      <name val="Arial"/>
      <family val="2"/>
    </font>
    <font>
      <sz val="16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0" fontId="59" fillId="0" borderId="0"/>
  </cellStyleXfs>
  <cellXfs count="1420">
    <xf numFmtId="0" fontId="0" fillId="0" borderId="0" xfId="0"/>
    <xf numFmtId="0" fontId="1" fillId="2" borderId="1" xfId="0" applyFont="1" applyFill="1" applyBorder="1"/>
    <xf numFmtId="0" fontId="0" fillId="2" borderId="2" xfId="0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5" fillId="3" borderId="14" xfId="0" applyFont="1" applyFill="1" applyBorder="1"/>
    <xf numFmtId="0" fontId="0" fillId="0" borderId="15" xfId="0" applyBorder="1"/>
    <xf numFmtId="0" fontId="0" fillId="3" borderId="15" xfId="0" applyFill="1" applyBorder="1"/>
    <xf numFmtId="0" fontId="2" fillId="3" borderId="15" xfId="0" applyFont="1" applyFill="1" applyBorder="1" applyAlignment="1">
      <alignment horizontal="left"/>
    </xf>
    <xf numFmtId="0" fontId="0" fillId="0" borderId="16" xfId="0" applyBorder="1"/>
    <xf numFmtId="0" fontId="2" fillId="4" borderId="12" xfId="0" applyFont="1" applyFill="1" applyBorder="1" applyAlignment="1">
      <alignment horizontal="center"/>
    </xf>
    <xf numFmtId="0" fontId="0" fillId="3" borderId="4" xfId="0" applyFill="1" applyBorder="1"/>
    <xf numFmtId="0" fontId="2" fillId="3" borderId="1" xfId="0" applyFont="1" applyFill="1" applyBorder="1"/>
    <xf numFmtId="0" fontId="2" fillId="3" borderId="4" xfId="0" applyFont="1" applyFill="1" applyBorder="1"/>
    <xf numFmtId="0" fontId="2" fillId="3" borderId="12" xfId="0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3" borderId="20" xfId="0" applyFill="1" applyBorder="1"/>
    <xf numFmtId="0" fontId="0" fillId="3" borderId="21" xfId="0" applyFill="1" applyBorder="1"/>
    <xf numFmtId="0" fontId="2" fillId="4" borderId="22" xfId="0" applyFont="1" applyFill="1" applyBorder="1" applyAlignment="1">
      <alignment horizontal="center"/>
    </xf>
    <xf numFmtId="0" fontId="0" fillId="3" borderId="0" xfId="0" applyFill="1" applyBorder="1"/>
    <xf numFmtId="0" fontId="0" fillId="3" borderId="22" xfId="0" applyFill="1" applyBorder="1"/>
    <xf numFmtId="0" fontId="7" fillId="6" borderId="1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8" fillId="14" borderId="12" xfId="0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22" xfId="0" applyFont="1" applyFill="1" applyBorder="1"/>
    <xf numFmtId="0" fontId="8" fillId="16" borderId="13" xfId="0" applyFont="1" applyFill="1" applyBorder="1" applyAlignment="1">
      <alignment horizontal="center"/>
    </xf>
    <xf numFmtId="0" fontId="8" fillId="16" borderId="12" xfId="0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7" borderId="17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9" borderId="17" xfId="0" applyFont="1" applyFill="1" applyBorder="1" applyAlignment="1">
      <alignment horizontal="center"/>
    </xf>
    <xf numFmtId="0" fontId="8" fillId="10" borderId="18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center"/>
    </xf>
    <xf numFmtId="0" fontId="8" fillId="12" borderId="18" xfId="0" applyFont="1" applyFill="1" applyBorder="1" applyAlignment="1">
      <alignment horizontal="center"/>
    </xf>
    <xf numFmtId="0" fontId="8" fillId="13" borderId="17" xfId="0" applyFont="1" applyFill="1" applyBorder="1" applyAlignment="1">
      <alignment horizontal="center"/>
    </xf>
    <xf numFmtId="0" fontId="8" fillId="14" borderId="18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16" borderId="6" xfId="0" applyFont="1" applyFill="1" applyBorder="1" applyAlignment="1">
      <alignment horizontal="center"/>
    </xf>
    <xf numFmtId="0" fontId="11" fillId="16" borderId="18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/>
    </xf>
    <xf numFmtId="0" fontId="12" fillId="18" borderId="22" xfId="0" applyFont="1" applyFill="1" applyBorder="1" applyAlignment="1">
      <alignment horizontal="center"/>
    </xf>
    <xf numFmtId="0" fontId="13" fillId="18" borderId="22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/>
    </xf>
    <xf numFmtId="0" fontId="16" fillId="18" borderId="11" xfId="0" applyFont="1" applyFill="1" applyBorder="1" applyAlignment="1">
      <alignment horizontal="center"/>
    </xf>
    <xf numFmtId="0" fontId="17" fillId="18" borderId="22" xfId="0" applyFont="1" applyFill="1" applyBorder="1" applyAlignment="1">
      <alignment horizontal="center"/>
    </xf>
    <xf numFmtId="0" fontId="18" fillId="18" borderId="19" xfId="0" applyFont="1" applyFill="1" applyBorder="1" applyAlignment="1">
      <alignment horizontal="center"/>
    </xf>
    <xf numFmtId="0" fontId="15" fillId="18" borderId="19" xfId="0" applyFont="1" applyFill="1" applyBorder="1" applyAlignment="1">
      <alignment horizontal="center"/>
    </xf>
    <xf numFmtId="0" fontId="8" fillId="17" borderId="1" xfId="0" applyFont="1" applyFill="1" applyBorder="1" applyAlignment="1">
      <alignment horizontal="center"/>
    </xf>
    <xf numFmtId="0" fontId="19" fillId="19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3" fontId="20" fillId="4" borderId="23" xfId="0" applyNumberFormat="1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1" fillId="20" borderId="19" xfId="0" applyFont="1" applyFill="1" applyBorder="1" applyAlignment="1">
      <alignment horizontal="center"/>
    </xf>
    <xf numFmtId="0" fontId="19" fillId="20" borderId="22" xfId="0" applyFont="1" applyFill="1" applyBorder="1" applyAlignment="1">
      <alignment horizontal="center"/>
    </xf>
    <xf numFmtId="0" fontId="19" fillId="3" borderId="11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3" borderId="19" xfId="0" applyFont="1" applyFill="1" applyBorder="1" applyAlignment="1">
      <alignment horizontal="center"/>
    </xf>
    <xf numFmtId="0" fontId="19" fillId="21" borderId="19" xfId="0" applyFont="1" applyFill="1" applyBorder="1" applyAlignment="1">
      <alignment horizontal="center"/>
    </xf>
    <xf numFmtId="0" fontId="19" fillId="21" borderId="22" xfId="0" applyFont="1" applyFill="1" applyBorder="1" applyAlignment="1">
      <alignment horizontal="center"/>
    </xf>
    <xf numFmtId="0" fontId="21" fillId="21" borderId="19" xfId="0" applyFont="1" applyFill="1" applyBorder="1"/>
    <xf numFmtId="0" fontId="19" fillId="3" borderId="21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center"/>
    </xf>
    <xf numFmtId="0" fontId="8" fillId="17" borderId="13" xfId="0" applyFont="1" applyFill="1" applyBorder="1" applyAlignment="1">
      <alignment horizontal="center"/>
    </xf>
    <xf numFmtId="0" fontId="19" fillId="19" borderId="12" xfId="0" applyFont="1" applyFill="1" applyBorder="1" applyAlignment="1">
      <alignment horizontal="center"/>
    </xf>
    <xf numFmtId="0" fontId="19" fillId="3" borderId="12" xfId="0" applyFont="1" applyFill="1" applyBorder="1" applyAlignment="1">
      <alignment horizontal="center"/>
    </xf>
    <xf numFmtId="3" fontId="20" fillId="4" borderId="12" xfId="0" applyNumberFormat="1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19" fillId="19" borderId="18" xfId="0" applyFont="1" applyFill="1" applyBorder="1" applyAlignment="1">
      <alignment horizontal="center"/>
    </xf>
    <xf numFmtId="0" fontId="19" fillId="3" borderId="18" xfId="0" applyFont="1" applyFill="1" applyBorder="1" applyAlignment="1">
      <alignment horizontal="center"/>
    </xf>
    <xf numFmtId="3" fontId="20" fillId="4" borderId="18" xfId="0" applyNumberFormat="1" applyFont="1" applyFill="1" applyBorder="1" applyAlignment="1">
      <alignment horizontal="center"/>
    </xf>
    <xf numFmtId="0" fontId="11" fillId="17" borderId="1" xfId="0" applyFont="1" applyFill="1" applyBorder="1" applyAlignment="1">
      <alignment horizontal="center"/>
    </xf>
    <xf numFmtId="0" fontId="12" fillId="22" borderId="19" xfId="0" applyFont="1" applyFill="1" applyBorder="1" applyAlignment="1">
      <alignment horizontal="center"/>
    </xf>
    <xf numFmtId="0" fontId="8" fillId="22" borderId="22" xfId="0" applyFont="1" applyFill="1" applyBorder="1" applyAlignment="1">
      <alignment horizontal="center"/>
    </xf>
    <xf numFmtId="0" fontId="8" fillId="22" borderId="11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23" borderId="4" xfId="0" applyFont="1" applyFill="1" applyBorder="1" applyAlignment="1">
      <alignment horizontal="center"/>
    </xf>
    <xf numFmtId="0" fontId="8" fillId="23" borderId="5" xfId="0" applyFont="1" applyFill="1" applyBorder="1" applyAlignment="1">
      <alignment horizontal="center"/>
    </xf>
    <xf numFmtId="0" fontId="0" fillId="4" borderId="18" xfId="0" applyFill="1" applyBorder="1"/>
    <xf numFmtId="0" fontId="2" fillId="4" borderId="18" xfId="0" applyFont="1" applyFill="1" applyBorder="1" applyAlignment="1">
      <alignment horizontal="center"/>
    </xf>
    <xf numFmtId="0" fontId="0" fillId="22" borderId="24" xfId="0" applyFill="1" applyBorder="1"/>
    <xf numFmtId="0" fontId="22" fillId="24" borderId="1" xfId="0" applyFont="1" applyFill="1" applyBorder="1"/>
    <xf numFmtId="0" fontId="22" fillId="24" borderId="4" xfId="0" applyFont="1" applyFill="1" applyBorder="1"/>
    <xf numFmtId="0" fontId="0" fillId="24" borderId="4" xfId="0" applyFill="1" applyBorder="1"/>
    <xf numFmtId="0" fontId="0" fillId="24" borderId="5" xfId="0" applyFill="1" applyBorder="1"/>
    <xf numFmtId="0" fontId="0" fillId="22" borderId="3" xfId="0" applyFill="1" applyBorder="1"/>
    <xf numFmtId="0" fontId="0" fillId="22" borderId="25" xfId="0" applyFill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3" borderId="29" xfId="0" applyFill="1" applyBorder="1"/>
    <xf numFmtId="0" fontId="0" fillId="22" borderId="11" xfId="0" applyFill="1" applyBorder="1"/>
    <xf numFmtId="0" fontId="23" fillId="0" borderId="30" xfId="0" applyFont="1" applyBorder="1"/>
    <xf numFmtId="0" fontId="24" fillId="0" borderId="30" xfId="0" applyFont="1" applyBorder="1"/>
    <xf numFmtId="0" fontId="25" fillId="0" borderId="30" xfId="0" applyFont="1" applyBorder="1"/>
    <xf numFmtId="0" fontId="25" fillId="0" borderId="31" xfId="0" applyFont="1" applyBorder="1"/>
    <xf numFmtId="0" fontId="25" fillId="0" borderId="32" xfId="0" applyFont="1" applyBorder="1"/>
    <xf numFmtId="0" fontId="25" fillId="0" borderId="33" xfId="0" applyFont="1" applyBorder="1"/>
    <xf numFmtId="0" fontId="2" fillId="3" borderId="34" xfId="0" applyFont="1" applyFill="1" applyBorder="1"/>
    <xf numFmtId="0" fontId="0" fillId="0" borderId="31" xfId="0" applyBorder="1"/>
    <xf numFmtId="0" fontId="0" fillId="0" borderId="32" xfId="0" applyBorder="1"/>
    <xf numFmtId="0" fontId="0" fillId="0" borderId="1" xfId="0" applyBorder="1"/>
    <xf numFmtId="0" fontId="0" fillId="3" borderId="23" xfId="0" applyFill="1" applyBorder="1"/>
    <xf numFmtId="0" fontId="0" fillId="22" borderId="35" xfId="0" applyFill="1" applyBorder="1"/>
    <xf numFmtId="0" fontId="2" fillId="25" borderId="23" xfId="0" applyFont="1" applyFill="1" applyBorder="1" applyAlignment="1">
      <alignment horizontal="center"/>
    </xf>
    <xf numFmtId="0" fontId="2" fillId="0" borderId="23" xfId="0" applyFont="1" applyBorder="1"/>
    <xf numFmtId="0" fontId="7" fillId="11" borderId="2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5" borderId="2" xfId="0" applyFont="1" applyFill="1" applyBorder="1" applyAlignment="1">
      <alignment horizontal="center"/>
    </xf>
    <xf numFmtId="0" fontId="26" fillId="16" borderId="1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0" fillId="26" borderId="12" xfId="0" applyFill="1" applyBorder="1"/>
    <xf numFmtId="0" fontId="0" fillId="26" borderId="0" xfId="0" applyFill="1" applyBorder="1"/>
    <xf numFmtId="0" fontId="0" fillId="26" borderId="17" xfId="0" applyFill="1" applyBorder="1"/>
    <xf numFmtId="0" fontId="7" fillId="6" borderId="18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7" fillId="9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3" borderId="17" xfId="0" applyFont="1" applyFill="1" applyBorder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5" borderId="17" xfId="0" applyFont="1" applyFill="1" applyBorder="1" applyAlignment="1">
      <alignment horizontal="center"/>
    </xf>
    <xf numFmtId="0" fontId="27" fillId="26" borderId="6" xfId="0" applyFont="1" applyFill="1" applyBorder="1"/>
    <xf numFmtId="0" fontId="2" fillId="3" borderId="22" xfId="0" applyFont="1" applyFill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23" fillId="3" borderId="2" xfId="0" applyFont="1" applyFill="1" applyBorder="1" applyAlignment="1">
      <alignment horizontal="center"/>
    </xf>
    <xf numFmtId="0" fontId="28" fillId="3" borderId="12" xfId="0" applyFont="1" applyFill="1" applyBorder="1" applyAlignment="1">
      <alignment horizontal="center"/>
    </xf>
    <xf numFmtId="0" fontId="29" fillId="3" borderId="2" xfId="0" applyFont="1" applyFill="1" applyBorder="1" applyAlignment="1">
      <alignment horizontal="center"/>
    </xf>
    <xf numFmtId="0" fontId="30" fillId="3" borderId="12" xfId="0" applyFont="1" applyFill="1" applyBorder="1" applyAlignment="1">
      <alignment horizontal="center"/>
    </xf>
    <xf numFmtId="0" fontId="31" fillId="3" borderId="2" xfId="0" applyFont="1" applyFill="1" applyBorder="1" applyAlignment="1">
      <alignment horizontal="center"/>
    </xf>
    <xf numFmtId="0" fontId="32" fillId="3" borderId="12" xfId="0" applyFont="1" applyFill="1" applyBorder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4" fillId="3" borderId="12" xfId="0" applyFont="1" applyFill="1" applyBorder="1" applyAlignment="1">
      <alignment horizontal="center"/>
    </xf>
    <xf numFmtId="0" fontId="35" fillId="3" borderId="2" xfId="0" applyFont="1" applyFill="1" applyBorder="1" applyAlignment="1">
      <alignment horizontal="center"/>
    </xf>
    <xf numFmtId="0" fontId="36" fillId="3" borderId="13" xfId="0" applyFont="1" applyFill="1" applyBorder="1" applyAlignment="1">
      <alignment horizontal="center"/>
    </xf>
    <xf numFmtId="0" fontId="37" fillId="3" borderId="12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22" fillId="12" borderId="3" xfId="0" applyFont="1" applyFill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7" fillId="5" borderId="36" xfId="0" applyFont="1" applyFill="1" applyBorder="1" applyAlignment="1">
      <alignment horizontal="center"/>
    </xf>
    <xf numFmtId="0" fontId="23" fillId="3" borderId="37" xfId="0" applyFont="1" applyFill="1" applyBorder="1" applyAlignment="1">
      <alignment horizontal="center"/>
    </xf>
    <xf numFmtId="0" fontId="28" fillId="3" borderId="36" xfId="0" applyFont="1" applyFill="1" applyBorder="1" applyAlignment="1">
      <alignment horizontal="center"/>
    </xf>
    <xf numFmtId="0" fontId="29" fillId="3" borderId="37" xfId="0" applyFont="1" applyFill="1" applyBorder="1" applyAlignment="1">
      <alignment horizontal="center"/>
    </xf>
    <xf numFmtId="0" fontId="30" fillId="3" borderId="36" xfId="0" applyFont="1" applyFill="1" applyBorder="1" applyAlignment="1">
      <alignment horizontal="center"/>
    </xf>
    <xf numFmtId="0" fontId="31" fillId="3" borderId="37" xfId="0" applyFont="1" applyFill="1" applyBorder="1" applyAlignment="1">
      <alignment horizontal="center"/>
    </xf>
    <xf numFmtId="0" fontId="32" fillId="3" borderId="36" xfId="0" applyFont="1" applyFill="1" applyBorder="1" applyAlignment="1">
      <alignment horizontal="center"/>
    </xf>
    <xf numFmtId="0" fontId="33" fillId="3" borderId="37" xfId="0" applyFont="1" applyFill="1" applyBorder="1" applyAlignment="1">
      <alignment horizontal="center"/>
    </xf>
    <xf numFmtId="0" fontId="34" fillId="3" borderId="36" xfId="0" applyFont="1" applyFill="1" applyBorder="1" applyAlignment="1">
      <alignment horizontal="center"/>
    </xf>
    <xf numFmtId="0" fontId="35" fillId="3" borderId="37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37" fillId="3" borderId="36" xfId="0" applyFont="1" applyFill="1" applyBorder="1" applyAlignment="1">
      <alignment horizontal="center"/>
    </xf>
    <xf numFmtId="0" fontId="38" fillId="3" borderId="37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22" fillId="5" borderId="12" xfId="0" applyFont="1" applyFill="1" applyBorder="1" applyAlignment="1">
      <alignment horizontal="center"/>
    </xf>
    <xf numFmtId="0" fontId="7" fillId="27" borderId="38" xfId="0" applyFont="1" applyFill="1" applyBorder="1" applyAlignment="1">
      <alignment horizontal="center"/>
    </xf>
    <xf numFmtId="0" fontId="23" fillId="3" borderId="39" xfId="0" applyFont="1" applyFill="1" applyBorder="1" applyAlignment="1">
      <alignment horizontal="center"/>
    </xf>
    <xf numFmtId="0" fontId="28" fillId="3" borderId="38" xfId="0" applyFont="1" applyFill="1" applyBorder="1" applyAlignment="1">
      <alignment horizontal="center"/>
    </xf>
    <xf numFmtId="0" fontId="29" fillId="3" borderId="39" xfId="0" applyFont="1" applyFill="1" applyBorder="1" applyAlignment="1">
      <alignment horizontal="center"/>
    </xf>
    <xf numFmtId="0" fontId="30" fillId="3" borderId="38" xfId="0" applyFont="1" applyFill="1" applyBorder="1" applyAlignment="1">
      <alignment horizontal="center"/>
    </xf>
    <xf numFmtId="0" fontId="31" fillId="3" borderId="39" xfId="0" applyFont="1" applyFill="1" applyBorder="1" applyAlignment="1">
      <alignment horizontal="center"/>
    </xf>
    <xf numFmtId="0" fontId="32" fillId="3" borderId="38" xfId="0" applyFont="1" applyFill="1" applyBorder="1" applyAlignment="1">
      <alignment horizontal="center"/>
    </xf>
    <xf numFmtId="0" fontId="33" fillId="3" borderId="39" xfId="0" applyFont="1" applyFill="1" applyBorder="1" applyAlignment="1">
      <alignment horizontal="center"/>
    </xf>
    <xf numFmtId="0" fontId="34" fillId="3" borderId="38" xfId="0" applyFont="1" applyFill="1" applyBorder="1" applyAlignment="1">
      <alignment horizontal="center"/>
    </xf>
    <xf numFmtId="0" fontId="35" fillId="3" borderId="39" xfId="0" applyFont="1" applyFill="1" applyBorder="1" applyAlignment="1">
      <alignment horizontal="center"/>
    </xf>
    <xf numFmtId="0" fontId="36" fillId="3" borderId="40" xfId="0" applyFont="1" applyFill="1" applyBorder="1" applyAlignment="1">
      <alignment horizontal="center"/>
    </xf>
    <xf numFmtId="0" fontId="37" fillId="3" borderId="38" xfId="0" applyFont="1" applyFill="1" applyBorder="1" applyAlignment="1">
      <alignment horizontal="center"/>
    </xf>
    <xf numFmtId="0" fontId="38" fillId="3" borderId="39" xfId="0" applyFont="1" applyFill="1" applyBorder="1" applyAlignment="1">
      <alignment horizontal="center"/>
    </xf>
    <xf numFmtId="0" fontId="6" fillId="27" borderId="38" xfId="0" applyFont="1" applyFill="1" applyBorder="1" applyAlignment="1">
      <alignment horizontal="center"/>
    </xf>
    <xf numFmtId="0" fontId="22" fillId="27" borderId="18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19" borderId="36" xfId="0" applyFont="1" applyFill="1" applyBorder="1" applyAlignment="1">
      <alignment horizontal="center"/>
    </xf>
    <xf numFmtId="0" fontId="40" fillId="3" borderId="24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42" fillId="3" borderId="37" xfId="0" applyFont="1" applyFill="1" applyBorder="1" applyAlignment="1">
      <alignment horizontal="center"/>
    </xf>
    <xf numFmtId="0" fontId="42" fillId="3" borderId="36" xfId="0" applyFont="1" applyFill="1" applyBorder="1" applyAlignment="1">
      <alignment horizontal="center"/>
    </xf>
    <xf numFmtId="0" fontId="23" fillId="3" borderId="41" xfId="0" applyFont="1" applyFill="1" applyBorder="1" applyAlignment="1">
      <alignment horizontal="center"/>
    </xf>
    <xf numFmtId="0" fontId="43" fillId="3" borderId="37" xfId="0" applyFont="1" applyFill="1" applyBorder="1" applyAlignment="1">
      <alignment horizontal="center"/>
    </xf>
    <xf numFmtId="0" fontId="44" fillId="3" borderId="36" xfId="0" applyFont="1" applyFill="1" applyBorder="1" applyAlignment="1">
      <alignment horizontal="center"/>
    </xf>
    <xf numFmtId="0" fontId="45" fillId="3" borderId="37" xfId="0" applyFont="1" applyFill="1" applyBorder="1" applyAlignment="1">
      <alignment horizontal="center"/>
    </xf>
    <xf numFmtId="0" fontId="45" fillId="3" borderId="36" xfId="0" applyFont="1" applyFill="1" applyBorder="1" applyAlignment="1">
      <alignment horizontal="center"/>
    </xf>
    <xf numFmtId="0" fontId="46" fillId="3" borderId="41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center"/>
    </xf>
    <xf numFmtId="0" fontId="7" fillId="19" borderId="14" xfId="0" applyFont="1" applyFill="1" applyBorder="1" applyAlignment="1">
      <alignment horizontal="center"/>
    </xf>
    <xf numFmtId="0" fontId="23" fillId="3" borderId="15" xfId="0" applyFont="1" applyFill="1" applyBorder="1" applyAlignment="1">
      <alignment horizontal="center"/>
    </xf>
    <xf numFmtId="0" fontId="40" fillId="3" borderId="16" xfId="0" applyFont="1" applyFill="1" applyBorder="1" applyAlignment="1">
      <alignment horizontal="center"/>
    </xf>
    <xf numFmtId="0" fontId="41" fillId="3" borderId="38" xfId="0" applyFont="1" applyFill="1" applyBorder="1" applyAlignment="1">
      <alignment horizontal="center"/>
    </xf>
    <xf numFmtId="0" fontId="42" fillId="3" borderId="39" xfId="0" applyFont="1" applyFill="1" applyBorder="1" applyAlignment="1">
      <alignment horizontal="center"/>
    </xf>
    <xf numFmtId="0" fontId="42" fillId="3" borderId="38" xfId="0" applyFont="1" applyFill="1" applyBorder="1" applyAlignment="1">
      <alignment horizontal="center"/>
    </xf>
    <xf numFmtId="0" fontId="23" fillId="3" borderId="42" xfId="0" applyFont="1" applyFill="1" applyBorder="1" applyAlignment="1">
      <alignment horizontal="center"/>
    </xf>
    <xf numFmtId="0" fontId="43" fillId="3" borderId="39" xfId="0" applyFont="1" applyFill="1" applyBorder="1" applyAlignment="1">
      <alignment horizontal="center"/>
    </xf>
    <xf numFmtId="0" fontId="44" fillId="3" borderId="38" xfId="0" applyFont="1" applyFill="1" applyBorder="1" applyAlignment="1">
      <alignment horizontal="center"/>
    </xf>
    <xf numFmtId="0" fontId="45" fillId="3" borderId="39" xfId="0" applyFont="1" applyFill="1" applyBorder="1" applyAlignment="1">
      <alignment horizontal="center"/>
    </xf>
    <xf numFmtId="0" fontId="45" fillId="3" borderId="38" xfId="0" applyFont="1" applyFill="1" applyBorder="1" applyAlignment="1">
      <alignment horizontal="center"/>
    </xf>
    <xf numFmtId="0" fontId="46" fillId="3" borderId="42" xfId="0" applyFont="1" applyFill="1" applyBorder="1" applyAlignment="1">
      <alignment horizontal="center"/>
    </xf>
    <xf numFmtId="0" fontId="7" fillId="19" borderId="38" xfId="0" applyFont="1" applyFill="1" applyBorder="1" applyAlignment="1">
      <alignment horizontal="center"/>
    </xf>
    <xf numFmtId="0" fontId="22" fillId="28" borderId="18" xfId="0" applyFont="1" applyFill="1" applyBorder="1" applyAlignment="1">
      <alignment horizontal="center"/>
    </xf>
    <xf numFmtId="0" fontId="7" fillId="29" borderId="23" xfId="0" applyFont="1" applyFill="1" applyBorder="1" applyAlignment="1">
      <alignment horizontal="center"/>
    </xf>
    <xf numFmtId="0" fontId="7" fillId="29" borderId="18" xfId="0" applyFont="1" applyFill="1" applyBorder="1" applyAlignment="1">
      <alignment horizontal="center"/>
    </xf>
    <xf numFmtId="0" fontId="23" fillId="29" borderId="17" xfId="0" applyFont="1" applyFill="1" applyBorder="1" applyAlignment="1">
      <alignment horizontal="center"/>
    </xf>
    <xf numFmtId="0" fontId="47" fillId="29" borderId="18" xfId="0" applyFont="1" applyFill="1" applyBorder="1" applyAlignment="1">
      <alignment horizontal="center"/>
    </xf>
    <xf numFmtId="0" fontId="47" fillId="29" borderId="17" xfId="0" applyFont="1" applyFill="1" applyBorder="1" applyAlignment="1">
      <alignment horizontal="center"/>
    </xf>
    <xf numFmtId="0" fontId="47" fillId="29" borderId="6" xfId="0" applyFont="1" applyFill="1" applyBorder="1" applyAlignment="1">
      <alignment horizontal="center"/>
    </xf>
    <xf numFmtId="0" fontId="22" fillId="16" borderId="11" xfId="0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2" fillId="0" borderId="18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23" fillId="3" borderId="6" xfId="0" applyFont="1" applyFill="1" applyBorder="1" applyAlignment="1">
      <alignment horizontal="center"/>
    </xf>
    <xf numFmtId="0" fontId="22" fillId="25" borderId="22" xfId="0" applyFont="1" applyFill="1" applyBorder="1" applyAlignment="1">
      <alignment horizontal="center"/>
    </xf>
    <xf numFmtId="0" fontId="7" fillId="30" borderId="19" xfId="0" applyFont="1" applyFill="1" applyBorder="1" applyAlignment="1">
      <alignment horizontal="center"/>
    </xf>
    <xf numFmtId="0" fontId="7" fillId="30" borderId="0" xfId="0" applyFont="1" applyFill="1" applyBorder="1" applyAlignment="1">
      <alignment horizontal="center"/>
    </xf>
    <xf numFmtId="0" fontId="23" fillId="30" borderId="0" xfId="0" applyFont="1" applyFill="1" applyBorder="1" applyAlignment="1">
      <alignment horizontal="center"/>
    </xf>
    <xf numFmtId="0" fontId="40" fillId="30" borderId="22" xfId="0" applyFont="1" applyFill="1" applyBorder="1" applyAlignment="1">
      <alignment horizontal="center"/>
    </xf>
    <xf numFmtId="0" fontId="41" fillId="30" borderId="0" xfId="0" applyFont="1" applyFill="1" applyBorder="1" applyAlignment="1">
      <alignment horizontal="center"/>
    </xf>
    <xf numFmtId="0" fontId="42" fillId="30" borderId="22" xfId="0" applyFont="1" applyFill="1" applyBorder="1" applyAlignment="1">
      <alignment horizontal="center"/>
    </xf>
    <xf numFmtId="0" fontId="42" fillId="30" borderId="0" xfId="0" applyFont="1" applyFill="1" applyBorder="1" applyAlignment="1">
      <alignment horizontal="center"/>
    </xf>
    <xf numFmtId="0" fontId="1" fillId="30" borderId="0" xfId="0" applyFont="1" applyFill="1" applyBorder="1" applyAlignment="1">
      <alignment horizontal="center"/>
    </xf>
    <xf numFmtId="0" fontId="43" fillId="30" borderId="22" xfId="0" applyFont="1" applyFill="1" applyBorder="1" applyAlignment="1">
      <alignment horizontal="center"/>
    </xf>
    <xf numFmtId="0" fontId="44" fillId="30" borderId="0" xfId="0" applyFont="1" applyFill="1" applyBorder="1" applyAlignment="1">
      <alignment horizontal="center"/>
    </xf>
    <xf numFmtId="0" fontId="45" fillId="30" borderId="19" xfId="0" applyFont="1" applyFill="1" applyBorder="1" applyAlignment="1">
      <alignment horizontal="center"/>
    </xf>
    <xf numFmtId="0" fontId="45" fillId="30" borderId="22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23" fillId="30" borderId="19" xfId="0" applyFont="1" applyFill="1" applyBorder="1" applyAlignment="1">
      <alignment horizontal="center"/>
    </xf>
    <xf numFmtId="0" fontId="22" fillId="30" borderId="11" xfId="0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2" fillId="31" borderId="3" xfId="0" applyFont="1" applyFill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2" fillId="17" borderId="12" xfId="0" applyFont="1" applyFill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44" fillId="19" borderId="36" xfId="0" applyFont="1" applyFill="1" applyBorder="1" applyAlignment="1">
      <alignment horizontal="center"/>
    </xf>
    <xf numFmtId="0" fontId="48" fillId="29" borderId="23" xfId="0" applyFont="1" applyFill="1" applyBorder="1" applyAlignment="1">
      <alignment horizontal="center"/>
    </xf>
    <xf numFmtId="0" fontId="49" fillId="29" borderId="18" xfId="0" applyFont="1" applyFill="1" applyBorder="1" applyAlignment="1">
      <alignment horizontal="center"/>
    </xf>
    <xf numFmtId="0" fontId="49" fillId="29" borderId="17" xfId="0" applyFont="1" applyFill="1" applyBorder="1" applyAlignment="1">
      <alignment horizontal="center"/>
    </xf>
    <xf numFmtId="0" fontId="7" fillId="30" borderId="36" xfId="0" applyFont="1" applyFill="1" applyBorder="1" applyAlignment="1">
      <alignment horizontal="center"/>
    </xf>
    <xf numFmtId="0" fontId="23" fillId="30" borderId="37" xfId="0" applyFont="1" applyFill="1" applyBorder="1" applyAlignment="1">
      <alignment horizontal="center"/>
    </xf>
    <xf numFmtId="0" fontId="40" fillId="30" borderId="36" xfId="0" applyFont="1" applyFill="1" applyBorder="1" applyAlignment="1">
      <alignment horizontal="center"/>
    </xf>
    <xf numFmtId="0" fontId="41" fillId="30" borderId="37" xfId="0" applyFont="1" applyFill="1" applyBorder="1" applyAlignment="1">
      <alignment horizontal="center"/>
    </xf>
    <xf numFmtId="0" fontId="42" fillId="30" borderId="36" xfId="0" applyFont="1" applyFill="1" applyBorder="1" applyAlignment="1">
      <alignment horizontal="center"/>
    </xf>
    <xf numFmtId="0" fontId="42" fillId="30" borderId="37" xfId="0" applyFont="1" applyFill="1" applyBorder="1" applyAlignment="1">
      <alignment horizontal="center"/>
    </xf>
    <xf numFmtId="0" fontId="1" fillId="30" borderId="37" xfId="0" applyFont="1" applyFill="1" applyBorder="1" applyAlignment="1">
      <alignment horizontal="center"/>
    </xf>
    <xf numFmtId="0" fontId="43" fillId="30" borderId="36" xfId="0" applyFont="1" applyFill="1" applyBorder="1" applyAlignment="1">
      <alignment horizontal="center"/>
    </xf>
    <xf numFmtId="0" fontId="44" fillId="30" borderId="37" xfId="0" applyFont="1" applyFill="1" applyBorder="1" applyAlignment="1">
      <alignment horizontal="center"/>
    </xf>
    <xf numFmtId="0" fontId="45" fillId="30" borderId="24" xfId="0" applyFont="1" applyFill="1" applyBorder="1" applyAlignment="1">
      <alignment horizontal="center"/>
    </xf>
    <xf numFmtId="0" fontId="45" fillId="30" borderId="36" xfId="0" applyFont="1" applyFill="1" applyBorder="1" applyAlignment="1">
      <alignment horizontal="center"/>
    </xf>
    <xf numFmtId="0" fontId="46" fillId="30" borderId="37" xfId="0" applyFont="1" applyFill="1" applyBorder="1" applyAlignment="1">
      <alignment horizontal="center"/>
    </xf>
    <xf numFmtId="0" fontId="23" fillId="30" borderId="36" xfId="0" applyFont="1" applyFill="1" applyBorder="1" applyAlignment="1">
      <alignment horizontal="center"/>
    </xf>
    <xf numFmtId="0" fontId="22" fillId="30" borderId="3" xfId="0" applyFont="1" applyFill="1" applyBorder="1" applyAlignment="1">
      <alignment horizontal="center"/>
    </xf>
    <xf numFmtId="0" fontId="22" fillId="17" borderId="18" xfId="0" applyFont="1" applyFill="1" applyBorder="1" applyAlignment="1">
      <alignment horizontal="center"/>
    </xf>
    <xf numFmtId="0" fontId="6" fillId="19" borderId="36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center"/>
    </xf>
    <xf numFmtId="0" fontId="7" fillId="30" borderId="22" xfId="0" applyFont="1" applyFill="1" applyBorder="1" applyAlignment="1">
      <alignment horizontal="center"/>
    </xf>
    <xf numFmtId="0" fontId="50" fillId="30" borderId="22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2" fillId="25" borderId="18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40" fillId="0" borderId="36" xfId="0" applyFont="1" applyBorder="1" applyAlignment="1">
      <alignment horizontal="center"/>
    </xf>
    <xf numFmtId="0" fontId="41" fillId="0" borderId="36" xfId="0" applyFont="1" applyBorder="1" applyAlignment="1">
      <alignment horizontal="center"/>
    </xf>
    <xf numFmtId="0" fontId="42" fillId="0" borderId="36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43" fillId="0" borderId="36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5" fillId="0" borderId="24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23" fillId="3" borderId="36" xfId="0" applyFont="1" applyFill="1" applyBorder="1" applyAlignment="1">
      <alignment horizontal="center"/>
    </xf>
    <xf numFmtId="0" fontId="22" fillId="25" borderId="12" xfId="0" applyFont="1" applyFill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2" fillId="0" borderId="38" xfId="0" applyFont="1" applyBorder="1" applyAlignment="1">
      <alignment horizontal="center"/>
    </xf>
    <xf numFmtId="0" fontId="42" fillId="0" borderId="40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4" fillId="0" borderId="38" xfId="0" applyFont="1" applyBorder="1" applyAlignment="1">
      <alignment horizontal="center"/>
    </xf>
    <xf numFmtId="0" fontId="45" fillId="0" borderId="40" xfId="0" applyFont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6" fillId="0" borderId="42" xfId="0" applyFont="1" applyBorder="1" applyAlignment="1">
      <alignment horizontal="center"/>
    </xf>
    <xf numFmtId="0" fontId="23" fillId="3" borderId="18" xfId="0" applyFont="1" applyFill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23" fillId="0" borderId="43" xfId="0" applyFont="1" applyBorder="1" applyAlignment="1">
      <alignment horizontal="center"/>
    </xf>
    <xf numFmtId="0" fontId="40" fillId="0" borderId="29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2" fillId="0" borderId="2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43" fillId="0" borderId="29" xfId="0" applyFont="1" applyBorder="1" applyAlignment="1">
      <alignment horizontal="center"/>
    </xf>
    <xf numFmtId="0" fontId="44" fillId="0" borderId="29" xfId="0" applyFont="1" applyBorder="1" applyAlignment="1">
      <alignment horizontal="center"/>
    </xf>
    <xf numFmtId="0" fontId="45" fillId="0" borderId="28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46" fillId="0" borderId="44" xfId="0" applyFont="1" applyBorder="1" applyAlignment="1">
      <alignment horizontal="center"/>
    </xf>
    <xf numFmtId="0" fontId="23" fillId="3" borderId="28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23" fillId="0" borderId="45" xfId="0" applyFont="1" applyBorder="1" applyAlignment="1">
      <alignment horizontal="center"/>
    </xf>
    <xf numFmtId="0" fontId="40" fillId="0" borderId="46" xfId="0" applyFont="1" applyBorder="1" applyAlignment="1">
      <alignment horizontal="center"/>
    </xf>
    <xf numFmtId="0" fontId="41" fillId="0" borderId="46" xfId="0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2" fillId="0" borderId="35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43" fillId="0" borderId="46" xfId="0" applyFont="1" applyBorder="1" applyAlignment="1">
      <alignment horizontal="center"/>
    </xf>
    <xf numFmtId="0" fontId="44" fillId="0" borderId="4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0" borderId="46" xfId="0" applyFont="1" applyBorder="1" applyAlignment="1">
      <alignment horizontal="center"/>
    </xf>
    <xf numFmtId="0" fontId="46" fillId="0" borderId="47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8" fillId="3" borderId="39" xfId="0" applyFont="1" applyFill="1" applyBorder="1" applyAlignment="1">
      <alignment horizontal="center"/>
    </xf>
    <xf numFmtId="0" fontId="51" fillId="3" borderId="39" xfId="0" applyFont="1" applyFill="1" applyBorder="1" applyAlignment="1">
      <alignment horizontal="left"/>
    </xf>
    <xf numFmtId="0" fontId="52" fillId="3" borderId="38" xfId="0" applyFont="1" applyFill="1" applyBorder="1" applyAlignment="1">
      <alignment horizontal="center"/>
    </xf>
    <xf numFmtId="0" fontId="53" fillId="3" borderId="38" xfId="0" applyFont="1" applyFill="1" applyBorder="1" applyAlignment="1">
      <alignment horizontal="center"/>
    </xf>
    <xf numFmtId="0" fontId="54" fillId="3" borderId="38" xfId="0" applyFont="1" applyFill="1" applyBorder="1" applyAlignment="1">
      <alignment horizontal="center"/>
    </xf>
    <xf numFmtId="0" fontId="54" fillId="3" borderId="40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55" fillId="3" borderId="38" xfId="0" applyFont="1" applyFill="1" applyBorder="1" applyAlignment="1">
      <alignment horizontal="center"/>
    </xf>
    <xf numFmtId="0" fontId="56" fillId="3" borderId="34" xfId="0" applyFont="1" applyFill="1" applyBorder="1" applyAlignment="1">
      <alignment horizontal="center"/>
    </xf>
    <xf numFmtId="0" fontId="57" fillId="0" borderId="33" xfId="0" applyFont="1" applyBorder="1" applyAlignment="1">
      <alignment horizontal="center"/>
    </xf>
    <xf numFmtId="0" fontId="57" fillId="0" borderId="34" xfId="0" applyFont="1" applyBorder="1" applyAlignment="1">
      <alignment horizontal="center"/>
    </xf>
    <xf numFmtId="0" fontId="58" fillId="0" borderId="48" xfId="0" applyFont="1" applyBorder="1" applyAlignment="1">
      <alignment horizontal="center"/>
    </xf>
    <xf numFmtId="0" fontId="51" fillId="3" borderId="40" xfId="0" applyFont="1" applyFill="1" applyBorder="1" applyAlignment="1">
      <alignment horizontal="center"/>
    </xf>
    <xf numFmtId="0" fontId="2" fillId="25" borderId="18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0" borderId="4" xfId="0" applyBorder="1"/>
    <xf numFmtId="0" fontId="51" fillId="3" borderId="6" xfId="0" applyFont="1" applyFill="1" applyBorder="1" applyAlignment="1">
      <alignment horizontal="center"/>
    </xf>
    <xf numFmtId="0" fontId="0" fillId="22" borderId="19" xfId="0" applyFill="1" applyBorder="1"/>
    <xf numFmtId="0" fontId="2" fillId="0" borderId="12" xfId="0" applyFont="1" applyBorder="1"/>
    <xf numFmtId="0" fontId="0" fillId="0" borderId="22" xfId="0" applyBorder="1"/>
    <xf numFmtId="0" fontId="0" fillId="0" borderId="3" xfId="0" applyBorder="1"/>
    <xf numFmtId="0" fontId="0" fillId="22" borderId="6" xfId="0" applyFill="1" applyBorder="1"/>
    <xf numFmtId="0" fontId="0" fillId="22" borderId="10" xfId="0" applyFill="1" applyBorder="1"/>
    <xf numFmtId="0" fontId="2" fillId="4" borderId="1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0" fillId="32" borderId="23" xfId="0" applyFill="1" applyBorder="1" applyAlignment="1">
      <alignment horizontal="left"/>
    </xf>
    <xf numFmtId="0" fontId="30" fillId="3" borderId="13" xfId="0" applyFont="1" applyFill="1" applyBorder="1" applyAlignment="1">
      <alignment horizontal="center"/>
    </xf>
    <xf numFmtId="0" fontId="31" fillId="3" borderId="12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/>
    </xf>
    <xf numFmtId="0" fontId="29" fillId="3" borderId="12" xfId="0" applyFont="1" applyFill="1" applyBorder="1" applyAlignment="1">
      <alignment horizontal="center"/>
    </xf>
    <xf numFmtId="0" fontId="30" fillId="3" borderId="24" xfId="0" applyFont="1" applyFill="1" applyBorder="1" applyAlignment="1">
      <alignment horizontal="center"/>
    </xf>
    <xf numFmtId="0" fontId="31" fillId="3" borderId="36" xfId="0" applyFont="1" applyFill="1" applyBorder="1" applyAlignment="1">
      <alignment horizontal="center"/>
    </xf>
    <xf numFmtId="0" fontId="32" fillId="3" borderId="37" xfId="0" applyFont="1" applyFill="1" applyBorder="1" applyAlignment="1">
      <alignment horizontal="center"/>
    </xf>
    <xf numFmtId="0" fontId="29" fillId="3" borderId="36" xfId="0" applyFont="1" applyFill="1" applyBorder="1" applyAlignment="1">
      <alignment horizontal="center"/>
    </xf>
    <xf numFmtId="0" fontId="30" fillId="3" borderId="40" xfId="0" applyFont="1" applyFill="1" applyBorder="1" applyAlignment="1">
      <alignment horizontal="center"/>
    </xf>
    <xf numFmtId="0" fontId="31" fillId="3" borderId="38" xfId="0" applyFont="1" applyFill="1" applyBorder="1" applyAlignment="1">
      <alignment horizontal="center"/>
    </xf>
    <xf numFmtId="0" fontId="32" fillId="3" borderId="39" xfId="0" applyFont="1" applyFill="1" applyBorder="1" applyAlignment="1">
      <alignment horizontal="center"/>
    </xf>
    <xf numFmtId="0" fontId="29" fillId="3" borderId="38" xfId="0" applyFont="1" applyFill="1" applyBorder="1" applyAlignment="1">
      <alignment horizontal="center"/>
    </xf>
    <xf numFmtId="0" fontId="23" fillId="3" borderId="38" xfId="0" applyFont="1" applyFill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42" fillId="30" borderId="19" xfId="0" applyFont="1" applyFill="1" applyBorder="1" applyAlignment="1">
      <alignment horizontal="center"/>
    </xf>
    <xf numFmtId="0" fontId="1" fillId="30" borderId="22" xfId="0" applyFont="1" applyFill="1" applyBorder="1" applyAlignment="1">
      <alignment horizontal="center"/>
    </xf>
    <xf numFmtId="0" fontId="42" fillId="30" borderId="24" xfId="0" applyFont="1" applyFill="1" applyBorder="1" applyAlignment="1">
      <alignment horizontal="center"/>
    </xf>
    <xf numFmtId="0" fontId="1" fillId="30" borderId="36" xfId="0" applyFont="1" applyFill="1" applyBorder="1" applyAlignment="1">
      <alignment horizontal="center"/>
    </xf>
    <xf numFmtId="0" fontId="42" fillId="0" borderId="37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42" fillId="0" borderId="43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54" fillId="3" borderId="39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0" borderId="4" xfId="0" applyFont="1" applyBorder="1"/>
    <xf numFmtId="0" fontId="59" fillId="22" borderId="13" xfId="2" applyFill="1" applyBorder="1"/>
    <xf numFmtId="0" fontId="1" fillId="16" borderId="1" xfId="2" applyFont="1" applyFill="1" applyBorder="1"/>
    <xf numFmtId="0" fontId="59" fillId="16" borderId="4" xfId="2" applyFill="1" applyBorder="1"/>
    <xf numFmtId="0" fontId="59" fillId="16" borderId="5" xfId="2" applyFill="1" applyBorder="1"/>
    <xf numFmtId="0" fontId="59" fillId="16" borderId="38" xfId="2" applyFill="1" applyBorder="1"/>
    <xf numFmtId="0" fontId="59" fillId="0" borderId="0" xfId="2"/>
    <xf numFmtId="0" fontId="59" fillId="3" borderId="36" xfId="2" applyFill="1" applyBorder="1"/>
    <xf numFmtId="0" fontId="59" fillId="22" borderId="0" xfId="2" applyFill="1"/>
    <xf numFmtId="0" fontId="59" fillId="22" borderId="22" xfId="2" applyFill="1" applyBorder="1"/>
    <xf numFmtId="0" fontId="2" fillId="0" borderId="19" xfId="2" applyFont="1" applyBorder="1"/>
    <xf numFmtId="0" fontId="59" fillId="0" borderId="20" xfId="2" applyBorder="1"/>
    <xf numFmtId="0" fontId="59" fillId="0" borderId="21" xfId="2" applyBorder="1"/>
    <xf numFmtId="0" fontId="59" fillId="0" borderId="0" xfId="2" applyBorder="1"/>
    <xf numFmtId="0" fontId="59" fillId="3" borderId="11" xfId="2" applyFill="1" applyBorder="1"/>
    <xf numFmtId="0" fontId="59" fillId="3" borderId="46" xfId="2" applyFill="1" applyBorder="1"/>
    <xf numFmtId="0" fontId="51" fillId="0" borderId="1" xfId="2" applyFont="1" applyBorder="1" applyAlignment="1">
      <alignment horizontal="center"/>
    </xf>
    <xf numFmtId="0" fontId="59" fillId="0" borderId="31" xfId="2" applyBorder="1"/>
    <xf numFmtId="0" fontId="59" fillId="33" borderId="31" xfId="2" applyFill="1" applyBorder="1"/>
    <xf numFmtId="0" fontId="59" fillId="33" borderId="32" xfId="2" applyFill="1" applyBorder="1"/>
    <xf numFmtId="0" fontId="59" fillId="0" borderId="30" xfId="2" applyBorder="1"/>
    <xf numFmtId="0" fontId="59" fillId="0" borderId="45" xfId="2" applyBorder="1"/>
    <xf numFmtId="0" fontId="59" fillId="3" borderId="49" xfId="2" applyFill="1" applyBorder="1"/>
    <xf numFmtId="0" fontId="59" fillId="34" borderId="31" xfId="2" applyFill="1" applyBorder="1"/>
    <xf numFmtId="0" fontId="59" fillId="26" borderId="31" xfId="2" applyFill="1" applyBorder="1"/>
    <xf numFmtId="0" fontId="59" fillId="26" borderId="32" xfId="2" applyFill="1" applyBorder="1"/>
    <xf numFmtId="0" fontId="59" fillId="26" borderId="50" xfId="2" applyFill="1" applyBorder="1"/>
    <xf numFmtId="0" fontId="59" fillId="0" borderId="50" xfId="2" applyBorder="1"/>
    <xf numFmtId="0" fontId="59" fillId="26" borderId="51" xfId="2" applyFill="1" applyBorder="1"/>
    <xf numFmtId="0" fontId="59" fillId="0" borderId="23" xfId="2" applyBorder="1"/>
    <xf numFmtId="0" fontId="59" fillId="26" borderId="4" xfId="2" applyFill="1" applyBorder="1"/>
    <xf numFmtId="0" fontId="59" fillId="26" borderId="12" xfId="2" applyFill="1" applyBorder="1"/>
    <xf numFmtId="0" fontId="59" fillId="19" borderId="23" xfId="2" applyFill="1" applyBorder="1"/>
    <xf numFmtId="49" fontId="59" fillId="0" borderId="52" xfId="2" applyNumberFormat="1" applyBorder="1" applyAlignment="1">
      <alignment horizontal="right"/>
    </xf>
    <xf numFmtId="49" fontId="59" fillId="0" borderId="53" xfId="2" applyNumberFormat="1" applyBorder="1" applyAlignment="1">
      <alignment horizontal="right"/>
    </xf>
    <xf numFmtId="0" fontId="26" fillId="14" borderId="13" xfId="2" applyFont="1" applyFill="1" applyBorder="1" applyAlignment="1">
      <alignment horizontal="center"/>
    </xf>
    <xf numFmtId="0" fontId="26" fillId="35" borderId="12" xfId="2" applyFont="1" applyFill="1" applyBorder="1" applyAlignment="1">
      <alignment horizontal="center"/>
    </xf>
    <xf numFmtId="0" fontId="59" fillId="22" borderId="19" xfId="2" applyFill="1" applyBorder="1"/>
    <xf numFmtId="0" fontId="51" fillId="0" borderId="19" xfId="2" applyFont="1" applyBorder="1"/>
    <xf numFmtId="0" fontId="59" fillId="0" borderId="13" xfId="2" applyBorder="1"/>
    <xf numFmtId="0" fontId="59" fillId="0" borderId="12" xfId="2" applyBorder="1"/>
    <xf numFmtId="0" fontId="59" fillId="0" borderId="2" xfId="2" applyBorder="1"/>
    <xf numFmtId="0" fontId="61" fillId="34" borderId="12" xfId="2" applyFont="1" applyFill="1" applyBorder="1" applyAlignment="1">
      <alignment horizontal="center"/>
    </xf>
    <xf numFmtId="0" fontId="62" fillId="0" borderId="2" xfId="2" applyFont="1" applyBorder="1" applyAlignment="1">
      <alignment horizontal="center"/>
    </xf>
    <xf numFmtId="0" fontId="63" fillId="0" borderId="12" xfId="2" applyFont="1" applyBorder="1" applyAlignment="1">
      <alignment horizontal="center"/>
    </xf>
    <xf numFmtId="0" fontId="64" fillId="0" borderId="2" xfId="2" applyFont="1" applyBorder="1" applyAlignment="1">
      <alignment horizontal="center"/>
    </xf>
    <xf numFmtId="0" fontId="65" fillId="33" borderId="12" xfId="2" applyFont="1" applyFill="1" applyBorder="1" applyAlignment="1">
      <alignment horizontal="center"/>
    </xf>
    <xf numFmtId="0" fontId="66" fillId="3" borderId="2" xfId="2" applyFont="1" applyFill="1" applyBorder="1" applyAlignment="1">
      <alignment horizontal="center"/>
    </xf>
    <xf numFmtId="0" fontId="67" fillId="33" borderId="12" xfId="2" applyFont="1" applyFill="1" applyBorder="1" applyAlignment="1">
      <alignment horizontal="center"/>
    </xf>
    <xf numFmtId="0" fontId="68" fillId="0" borderId="12" xfId="2" applyFont="1" applyBorder="1" applyAlignment="1">
      <alignment horizontal="center"/>
    </xf>
    <xf numFmtId="0" fontId="69" fillId="33" borderId="12" xfId="2" applyFont="1" applyFill="1" applyBorder="1" applyAlignment="1">
      <alignment horizontal="center"/>
    </xf>
    <xf numFmtId="0" fontId="70" fillId="33" borderId="12" xfId="2" applyFont="1" applyFill="1" applyBorder="1"/>
    <xf numFmtId="0" fontId="59" fillId="0" borderId="54" xfId="2" applyBorder="1"/>
    <xf numFmtId="0" fontId="59" fillId="0" borderId="55" xfId="2" applyBorder="1"/>
    <xf numFmtId="0" fontId="59" fillId="3" borderId="56" xfId="2" applyFill="1" applyBorder="1"/>
    <xf numFmtId="20" fontId="59" fillId="0" borderId="57" xfId="2" applyNumberFormat="1" applyBorder="1"/>
    <xf numFmtId="0" fontId="59" fillId="3" borderId="34" xfId="2" applyFill="1" applyBorder="1"/>
    <xf numFmtId="0" fontId="71" fillId="34" borderId="13" xfId="2" applyFont="1" applyFill="1" applyBorder="1" applyAlignment="1">
      <alignment horizontal="center"/>
    </xf>
    <xf numFmtId="0" fontId="72" fillId="34" borderId="12" xfId="2" applyFont="1" applyFill="1" applyBorder="1" applyAlignment="1">
      <alignment horizontal="center"/>
    </xf>
    <xf numFmtId="0" fontId="73" fillId="34" borderId="2" xfId="2" applyFont="1" applyFill="1" applyBorder="1" applyAlignment="1">
      <alignment horizontal="center"/>
    </xf>
    <xf numFmtId="0" fontId="62" fillId="33" borderId="2" xfId="2" applyFont="1" applyFill="1" applyBorder="1" applyAlignment="1">
      <alignment horizontal="center"/>
    </xf>
    <xf numFmtId="0" fontId="68" fillId="26" borderId="12" xfId="2" applyFont="1" applyFill="1" applyBorder="1" applyAlignment="1">
      <alignment horizontal="center"/>
    </xf>
    <xf numFmtId="0" fontId="74" fillId="26" borderId="12" xfId="2" applyFont="1" applyFill="1" applyBorder="1" applyAlignment="1">
      <alignment horizontal="center"/>
    </xf>
    <xf numFmtId="0" fontId="75" fillId="26" borderId="12" xfId="2" applyFont="1" applyFill="1" applyBorder="1" applyAlignment="1">
      <alignment horizontal="center"/>
    </xf>
    <xf numFmtId="0" fontId="76" fillId="26" borderId="12" xfId="2" applyFont="1" applyFill="1" applyBorder="1" applyAlignment="1">
      <alignment horizontal="center"/>
    </xf>
    <xf numFmtId="0" fontId="77" fillId="26" borderId="13" xfId="2" applyFont="1" applyFill="1" applyBorder="1" applyAlignment="1">
      <alignment horizontal="center"/>
    </xf>
    <xf numFmtId="0" fontId="72" fillId="26" borderId="12" xfId="2" applyFont="1" applyFill="1" applyBorder="1" applyAlignment="1">
      <alignment horizontal="center"/>
    </xf>
    <xf numFmtId="0" fontId="78" fillId="26" borderId="2" xfId="2" applyFont="1" applyFill="1" applyBorder="1" applyAlignment="1">
      <alignment horizontal="center"/>
    </xf>
    <xf numFmtId="0" fontId="61" fillId="0" borderId="12" xfId="2" applyFont="1" applyBorder="1" applyAlignment="1">
      <alignment horizontal="center"/>
    </xf>
    <xf numFmtId="0" fontId="79" fillId="26" borderId="2" xfId="2" applyFont="1" applyFill="1" applyBorder="1" applyAlignment="1">
      <alignment horizontal="center"/>
    </xf>
    <xf numFmtId="0" fontId="63" fillId="0" borderId="18" xfId="2" applyFont="1" applyBorder="1" applyAlignment="1">
      <alignment horizontal="center"/>
    </xf>
    <xf numFmtId="0" fontId="80" fillId="26" borderId="0" xfId="2" applyFont="1" applyFill="1" applyBorder="1" applyAlignment="1">
      <alignment horizontal="center"/>
    </xf>
    <xf numFmtId="0" fontId="81" fillId="26" borderId="12" xfId="2" applyFont="1" applyFill="1" applyBorder="1" applyAlignment="1">
      <alignment horizontal="center"/>
    </xf>
    <xf numFmtId="0" fontId="82" fillId="19" borderId="12" xfId="2" applyFont="1" applyFill="1" applyBorder="1" applyAlignment="1">
      <alignment horizontal="center"/>
    </xf>
    <xf numFmtId="0" fontId="83" fillId="19" borderId="2" xfId="2" applyFont="1" applyFill="1" applyBorder="1" applyAlignment="1">
      <alignment horizontal="center"/>
    </xf>
    <xf numFmtId="0" fontId="49" fillId="14" borderId="19" xfId="2" applyFont="1" applyFill="1" applyBorder="1" applyAlignment="1">
      <alignment horizontal="center"/>
    </xf>
    <xf numFmtId="0" fontId="49" fillId="35" borderId="22" xfId="2" applyFont="1" applyFill="1" applyBorder="1" applyAlignment="1">
      <alignment horizontal="center"/>
    </xf>
    <xf numFmtId="0" fontId="84" fillId="19" borderId="22" xfId="2" applyFont="1" applyFill="1" applyBorder="1" applyAlignment="1">
      <alignment horizontal="center"/>
    </xf>
    <xf numFmtId="0" fontId="85" fillId="0" borderId="11" xfId="2" applyFont="1" applyBorder="1" applyAlignment="1">
      <alignment horizontal="center"/>
    </xf>
    <xf numFmtId="0" fontId="1" fillId="16" borderId="13" xfId="2" applyFont="1" applyFill="1" applyBorder="1" applyAlignment="1">
      <alignment horizontal="center"/>
    </xf>
    <xf numFmtId="0" fontId="86" fillId="0" borderId="6" xfId="2" applyFont="1" applyBorder="1" applyAlignment="1">
      <alignment horizontal="center"/>
    </xf>
    <xf numFmtId="0" fontId="87" fillId="0" borderId="18" xfId="2" applyFont="1" applyBorder="1" applyAlignment="1">
      <alignment horizontal="center"/>
    </xf>
    <xf numFmtId="0" fontId="88" fillId="0" borderId="17" xfId="2" applyFont="1" applyBorder="1" applyAlignment="1">
      <alignment horizontal="center"/>
    </xf>
    <xf numFmtId="0" fontId="89" fillId="34" borderId="18" xfId="2" applyFont="1" applyFill="1" applyBorder="1" applyAlignment="1">
      <alignment horizontal="center"/>
    </xf>
    <xf numFmtId="0" fontId="62" fillId="0" borderId="17" xfId="2" applyFont="1" applyBorder="1" applyAlignment="1">
      <alignment horizontal="center"/>
    </xf>
    <xf numFmtId="0" fontId="90" fillId="0" borderId="17" xfId="2" applyFont="1" applyBorder="1" applyAlignment="1">
      <alignment horizontal="center"/>
    </xf>
    <xf numFmtId="0" fontId="65" fillId="33" borderId="18" xfId="2" applyFont="1" applyFill="1" applyBorder="1" applyAlignment="1">
      <alignment horizontal="center"/>
    </xf>
    <xf numFmtId="0" fontId="66" fillId="0" borderId="17" xfId="2" applyFont="1" applyBorder="1" applyAlignment="1">
      <alignment horizontal="center"/>
    </xf>
    <xf numFmtId="0" fontId="67" fillId="33" borderId="18" xfId="2" applyFont="1" applyFill="1" applyBorder="1" applyAlignment="1">
      <alignment horizontal="center"/>
    </xf>
    <xf numFmtId="0" fontId="68" fillId="3" borderId="18" xfId="2" applyFont="1" applyFill="1" applyBorder="1" applyAlignment="1">
      <alignment horizontal="center"/>
    </xf>
    <xf numFmtId="0" fontId="91" fillId="33" borderId="18" xfId="2" applyFont="1" applyFill="1" applyBorder="1" applyAlignment="1">
      <alignment horizontal="center"/>
    </xf>
    <xf numFmtId="0" fontId="75" fillId="0" borderId="18" xfId="2" applyFont="1" applyFill="1" applyBorder="1" applyAlignment="1">
      <alignment horizontal="center"/>
    </xf>
    <xf numFmtId="0" fontId="76" fillId="33" borderId="18" xfId="2" applyFont="1" applyFill="1" applyBorder="1" applyAlignment="1">
      <alignment horizontal="center"/>
    </xf>
    <xf numFmtId="0" fontId="92" fillId="0" borderId="5" xfId="2" applyFont="1" applyFill="1" applyBorder="1" applyAlignment="1">
      <alignment horizontal="center"/>
    </xf>
    <xf numFmtId="0" fontId="64" fillId="0" borderId="23" xfId="2" applyFont="1" applyBorder="1" applyAlignment="1">
      <alignment horizontal="center"/>
    </xf>
    <xf numFmtId="0" fontId="93" fillId="0" borderId="23" xfId="2" applyFont="1" applyBorder="1" applyAlignment="1">
      <alignment horizontal="center"/>
    </xf>
    <xf numFmtId="0" fontId="94" fillId="3" borderId="17" xfId="2" applyFont="1" applyFill="1" applyBorder="1" applyAlignment="1">
      <alignment horizontal="center"/>
    </xf>
    <xf numFmtId="0" fontId="95" fillId="22" borderId="23" xfId="2" applyFont="1" applyFill="1" applyBorder="1" applyAlignment="1">
      <alignment horizontal="center"/>
    </xf>
    <xf numFmtId="0" fontId="96" fillId="0" borderId="4" xfId="2" applyFont="1" applyBorder="1"/>
    <xf numFmtId="0" fontId="97" fillId="22" borderId="23" xfId="2" applyFont="1" applyFill="1" applyBorder="1" applyAlignment="1">
      <alignment horizontal="center"/>
    </xf>
    <xf numFmtId="0" fontId="98" fillId="34" borderId="6" xfId="2" applyFont="1" applyFill="1" applyBorder="1" applyAlignment="1">
      <alignment horizontal="center"/>
    </xf>
    <xf numFmtId="0" fontId="72" fillId="34" borderId="18" xfId="2" applyFont="1" applyFill="1" applyBorder="1" applyAlignment="1">
      <alignment horizontal="center"/>
    </xf>
    <xf numFmtId="0" fontId="99" fillId="34" borderId="17" xfId="2" applyFont="1" applyFill="1" applyBorder="1" applyAlignment="1">
      <alignment horizontal="center"/>
    </xf>
    <xf numFmtId="0" fontId="100" fillId="34" borderId="18" xfId="2" applyFont="1" applyFill="1" applyBorder="1" applyAlignment="1">
      <alignment horizontal="center"/>
    </xf>
    <xf numFmtId="0" fontId="62" fillId="33" borderId="17" xfId="2" applyFont="1" applyFill="1" applyBorder="1" applyAlignment="1">
      <alignment horizontal="center"/>
    </xf>
    <xf numFmtId="0" fontId="68" fillId="26" borderId="18" xfId="2" applyFont="1" applyFill="1" applyBorder="1" applyAlignment="1">
      <alignment horizontal="center"/>
    </xf>
    <xf numFmtId="0" fontId="74" fillId="26" borderId="18" xfId="2" applyFont="1" applyFill="1" applyBorder="1" applyAlignment="1">
      <alignment horizontal="center"/>
    </xf>
    <xf numFmtId="0" fontId="75" fillId="26" borderId="18" xfId="2" applyFont="1" applyFill="1" applyBorder="1" applyAlignment="1">
      <alignment horizontal="center"/>
    </xf>
    <xf numFmtId="0" fontId="76" fillId="26" borderId="18" xfId="2" applyFont="1" applyFill="1" applyBorder="1" applyAlignment="1">
      <alignment horizontal="center"/>
    </xf>
    <xf numFmtId="0" fontId="77" fillId="26" borderId="6" xfId="2" applyFont="1" applyFill="1" applyBorder="1" applyAlignment="1">
      <alignment horizontal="center"/>
    </xf>
    <xf numFmtId="0" fontId="72" fillId="26" borderId="18" xfId="2" applyFont="1" applyFill="1" applyBorder="1" applyAlignment="1">
      <alignment horizontal="center"/>
    </xf>
    <xf numFmtId="0" fontId="78" fillId="26" borderId="17" xfId="2" applyFont="1" applyFill="1" applyBorder="1" applyAlignment="1">
      <alignment horizontal="center"/>
    </xf>
    <xf numFmtId="0" fontId="100" fillId="0" borderId="18" xfId="2" applyFont="1" applyBorder="1" applyAlignment="1">
      <alignment horizontal="center"/>
    </xf>
    <xf numFmtId="0" fontId="79" fillId="26" borderId="17" xfId="2" applyFont="1" applyFill="1" applyBorder="1" applyAlignment="1">
      <alignment horizontal="center"/>
    </xf>
    <xf numFmtId="0" fontId="80" fillId="26" borderId="17" xfId="2" applyFont="1" applyFill="1" applyBorder="1" applyAlignment="1">
      <alignment horizontal="center"/>
    </xf>
    <xf numFmtId="0" fontId="101" fillId="26" borderId="18" xfId="2" applyFont="1" applyFill="1" applyBorder="1" applyAlignment="1">
      <alignment horizontal="center"/>
    </xf>
    <xf numFmtId="0" fontId="102" fillId="19" borderId="18" xfId="2" applyFont="1" applyFill="1" applyBorder="1" applyAlignment="1">
      <alignment horizontal="center"/>
    </xf>
    <xf numFmtId="0" fontId="65" fillId="0" borderId="6" xfId="2" applyFont="1" applyBorder="1" applyAlignment="1">
      <alignment horizontal="center"/>
    </xf>
    <xf numFmtId="0" fontId="49" fillId="14" borderId="6" xfId="2" applyFont="1" applyFill="1" applyBorder="1" applyAlignment="1">
      <alignment horizontal="center"/>
    </xf>
    <xf numFmtId="0" fontId="49" fillId="35" borderId="18" xfId="2" applyFont="1" applyFill="1" applyBorder="1" applyAlignment="1">
      <alignment horizontal="center"/>
    </xf>
    <xf numFmtId="0" fontId="84" fillId="19" borderId="18" xfId="2" applyFont="1" applyFill="1" applyBorder="1" applyAlignment="1">
      <alignment horizontal="center"/>
    </xf>
    <xf numFmtId="0" fontId="103" fillId="0" borderId="10" xfId="2" applyFont="1" applyFill="1" applyBorder="1" applyAlignment="1">
      <alignment horizontal="center"/>
    </xf>
    <xf numFmtId="0" fontId="2" fillId="16" borderId="18" xfId="2" applyFont="1" applyFill="1" applyBorder="1" applyAlignment="1">
      <alignment horizontal="center"/>
    </xf>
    <xf numFmtId="0" fontId="104" fillId="16" borderId="11" xfId="2" applyFont="1" applyFill="1" applyBorder="1" applyAlignment="1">
      <alignment horizontal="center"/>
    </xf>
    <xf numFmtId="0" fontId="26" fillId="16" borderId="22" xfId="2" applyFont="1" applyFill="1" applyBorder="1" applyAlignment="1">
      <alignment horizontal="center"/>
    </xf>
    <xf numFmtId="0" fontId="53" fillId="16" borderId="22" xfId="2" applyFont="1" applyFill="1" applyBorder="1" applyAlignment="1">
      <alignment horizontal="center"/>
    </xf>
    <xf numFmtId="0" fontId="54" fillId="16" borderId="22" xfId="2" applyFont="1" applyFill="1" applyBorder="1" applyAlignment="1">
      <alignment horizontal="center"/>
    </xf>
    <xf numFmtId="0" fontId="105" fillId="16" borderId="22" xfId="2" applyFont="1" applyFill="1" applyBorder="1" applyAlignment="1">
      <alignment horizontal="center"/>
    </xf>
    <xf numFmtId="0" fontId="57" fillId="16" borderId="22" xfId="2" applyFont="1" applyFill="1" applyBorder="1" applyAlignment="1">
      <alignment horizontal="center"/>
    </xf>
    <xf numFmtId="0" fontId="106" fillId="16" borderId="22" xfId="2" applyFont="1" applyFill="1" applyBorder="1" applyAlignment="1">
      <alignment horizontal="center"/>
    </xf>
    <xf numFmtId="0" fontId="107" fillId="16" borderId="19" xfId="2" applyFont="1" applyFill="1" applyBorder="1" applyAlignment="1">
      <alignment horizontal="center"/>
    </xf>
    <xf numFmtId="0" fontId="108" fillId="16" borderId="18" xfId="2" applyFont="1" applyFill="1" applyBorder="1" applyAlignment="1">
      <alignment horizontal="center"/>
    </xf>
    <xf numFmtId="0" fontId="55" fillId="16" borderId="11" xfId="2" applyFont="1" applyFill="1" applyBorder="1" applyAlignment="1">
      <alignment horizontal="center"/>
    </xf>
    <xf numFmtId="0" fontId="69" fillId="16" borderId="22" xfId="2" applyFont="1" applyFill="1" applyBorder="1" applyAlignment="1">
      <alignment horizontal="center"/>
    </xf>
    <xf numFmtId="0" fontId="2" fillId="16" borderId="22" xfId="2" applyFont="1" applyFill="1" applyBorder="1" applyAlignment="1">
      <alignment horizontal="center"/>
    </xf>
    <xf numFmtId="0" fontId="109" fillId="16" borderId="22" xfId="2" applyFont="1" applyFill="1" applyBorder="1" applyAlignment="1">
      <alignment horizontal="center"/>
    </xf>
    <xf numFmtId="0" fontId="110" fillId="16" borderId="22" xfId="2" applyFont="1" applyFill="1" applyBorder="1" applyAlignment="1">
      <alignment horizontal="center"/>
    </xf>
    <xf numFmtId="0" fontId="111" fillId="16" borderId="22" xfId="2" applyFont="1" applyFill="1" applyBorder="1" applyAlignment="1">
      <alignment horizontal="center"/>
    </xf>
    <xf numFmtId="0" fontId="112" fillId="16" borderId="22" xfId="2" applyFont="1" applyFill="1" applyBorder="1" applyAlignment="1">
      <alignment horizontal="center"/>
    </xf>
    <xf numFmtId="0" fontId="8" fillId="16" borderId="13" xfId="2" applyFont="1" applyFill="1" applyBorder="1" applyAlignment="1">
      <alignment horizontal="center"/>
    </xf>
    <xf numFmtId="0" fontId="51" fillId="22" borderId="22" xfId="2" applyFont="1" applyFill="1" applyBorder="1" applyAlignment="1">
      <alignment horizontal="center"/>
    </xf>
    <xf numFmtId="0" fontId="113" fillId="16" borderId="4" xfId="2" applyFont="1" applyFill="1" applyBorder="1"/>
    <xf numFmtId="0" fontId="114" fillId="22" borderId="22" xfId="2" applyFont="1" applyFill="1" applyBorder="1"/>
    <xf numFmtId="0" fontId="58" fillId="16" borderId="11" xfId="2" applyFont="1" applyFill="1" applyBorder="1" applyAlignment="1">
      <alignment horizontal="center"/>
    </xf>
    <xf numFmtId="0" fontId="115" fillId="16" borderId="22" xfId="2" applyFont="1" applyFill="1" applyBorder="1" applyAlignment="1">
      <alignment horizontal="center"/>
    </xf>
    <xf numFmtId="0" fontId="7" fillId="16" borderId="6" xfId="2" applyFont="1" applyFill="1" applyBorder="1" applyAlignment="1">
      <alignment horizontal="center"/>
    </xf>
    <xf numFmtId="0" fontId="86" fillId="0" borderId="23" xfId="2" applyFont="1" applyBorder="1" applyAlignment="1">
      <alignment horizontal="center"/>
    </xf>
    <xf numFmtId="0" fontId="87" fillId="0" borderId="23" xfId="2" applyFont="1" applyBorder="1" applyAlignment="1">
      <alignment horizontal="center"/>
    </xf>
    <xf numFmtId="0" fontId="88" fillId="0" borderId="23" xfId="2" applyFont="1" applyBorder="1" applyAlignment="1">
      <alignment horizontal="center"/>
    </xf>
    <xf numFmtId="0" fontId="89" fillId="34" borderId="23" xfId="2" applyFont="1" applyFill="1" applyBorder="1" applyAlignment="1">
      <alignment horizontal="center"/>
    </xf>
    <xf numFmtId="0" fontId="116" fillId="0" borderId="23" xfId="2" applyFont="1" applyBorder="1" applyAlignment="1">
      <alignment horizontal="center"/>
    </xf>
    <xf numFmtId="0" fontId="117" fillId="0" borderId="23" xfId="2" applyFont="1" applyBorder="1" applyAlignment="1">
      <alignment horizontal="center"/>
    </xf>
    <xf numFmtId="0" fontId="118" fillId="0" borderId="23" xfId="2" applyFont="1" applyBorder="1" applyAlignment="1">
      <alignment horizontal="center"/>
    </xf>
    <xf numFmtId="0" fontId="119" fillId="33" borderId="1" xfId="2" applyFont="1" applyFill="1" applyBorder="1" applyAlignment="1">
      <alignment horizontal="center"/>
    </xf>
    <xf numFmtId="0" fontId="120" fillId="0" borderId="1" xfId="2" applyFont="1" applyBorder="1" applyAlignment="1">
      <alignment horizontal="center"/>
    </xf>
    <xf numFmtId="0" fontId="121" fillId="33" borderId="12" xfId="2" applyFont="1" applyFill="1" applyBorder="1" applyAlignment="1">
      <alignment horizontal="center"/>
    </xf>
    <xf numFmtId="0" fontId="122" fillId="0" borderId="5" xfId="2" applyFont="1" applyBorder="1" applyAlignment="1">
      <alignment horizontal="center"/>
    </xf>
    <xf numFmtId="0" fontId="123" fillId="33" borderId="23" xfId="2" applyFont="1" applyFill="1" applyBorder="1" applyAlignment="1">
      <alignment horizontal="center"/>
    </xf>
    <xf numFmtId="0" fontId="22" fillId="0" borderId="23" xfId="2" applyFont="1" applyBorder="1" applyAlignment="1">
      <alignment horizontal="center"/>
    </xf>
    <xf numFmtId="0" fontId="124" fillId="33" borderId="23" xfId="2" applyFont="1" applyFill="1" applyBorder="1" applyAlignment="1">
      <alignment horizontal="center"/>
    </xf>
    <xf numFmtId="0" fontId="125" fillId="0" borderId="23" xfId="2" applyFont="1" applyBorder="1" applyAlignment="1">
      <alignment horizontal="center"/>
    </xf>
    <xf numFmtId="0" fontId="126" fillId="0" borderId="23" xfId="2" applyFont="1" applyBorder="1" applyAlignment="1">
      <alignment horizontal="center"/>
    </xf>
    <xf numFmtId="0" fontId="127" fillId="0" borderId="23" xfId="2" applyFont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128" fillId="22" borderId="23" xfId="2" applyFont="1" applyFill="1" applyBorder="1" applyAlignment="1">
      <alignment horizontal="center"/>
    </xf>
    <xf numFmtId="0" fontId="129" fillId="0" borderId="4" xfId="2" applyFont="1" applyBorder="1" applyAlignment="1">
      <alignment horizontal="center"/>
    </xf>
    <xf numFmtId="0" fontId="130" fillId="22" borderId="23" xfId="2" applyFont="1" applyFill="1" applyBorder="1" applyAlignment="1">
      <alignment horizontal="center"/>
    </xf>
    <xf numFmtId="0" fontId="131" fillId="34" borderId="23" xfId="2" applyFont="1" applyFill="1" applyBorder="1" applyAlignment="1">
      <alignment horizontal="center"/>
    </xf>
    <xf numFmtId="0" fontId="132" fillId="34" borderId="23" xfId="2" applyFont="1" applyFill="1" applyBorder="1" applyAlignment="1">
      <alignment horizontal="center"/>
    </xf>
    <xf numFmtId="0" fontId="88" fillId="34" borderId="23" xfId="2" applyFont="1" applyFill="1" applyBorder="1" applyAlignment="1">
      <alignment horizontal="center"/>
    </xf>
    <xf numFmtId="0" fontId="116" fillId="33" borderId="23" xfId="2" applyFont="1" applyFill="1" applyBorder="1" applyAlignment="1">
      <alignment horizontal="center"/>
    </xf>
    <xf numFmtId="0" fontId="122" fillId="26" borderId="5" xfId="2" applyFont="1" applyFill="1" applyBorder="1" applyAlignment="1">
      <alignment horizontal="center"/>
    </xf>
    <xf numFmtId="0" fontId="123" fillId="26" borderId="23" xfId="2" applyFont="1" applyFill="1" applyBorder="1" applyAlignment="1">
      <alignment horizontal="center"/>
    </xf>
    <xf numFmtId="0" fontId="22" fillId="26" borderId="23" xfId="2" applyFont="1" applyFill="1" applyBorder="1" applyAlignment="1">
      <alignment horizontal="center"/>
    </xf>
    <xf numFmtId="0" fontId="124" fillId="26" borderId="23" xfId="2" applyFont="1" applyFill="1" applyBorder="1" applyAlignment="1">
      <alignment horizontal="center"/>
    </xf>
    <xf numFmtId="0" fontId="94" fillId="16" borderId="6" xfId="2" applyFont="1" applyFill="1" applyBorder="1" applyAlignment="1">
      <alignment horizontal="center"/>
    </xf>
    <xf numFmtId="0" fontId="86" fillId="26" borderId="23" xfId="2" applyFont="1" applyFill="1" applyBorder="1" applyAlignment="1">
      <alignment horizontal="center"/>
    </xf>
    <xf numFmtId="0" fontId="132" fillId="26" borderId="23" xfId="2" applyFont="1" applyFill="1" applyBorder="1" applyAlignment="1">
      <alignment horizontal="center"/>
    </xf>
    <xf numFmtId="0" fontId="133" fillId="26" borderId="23" xfId="2" applyFont="1" applyFill="1" applyBorder="1" applyAlignment="1">
      <alignment horizontal="center"/>
    </xf>
    <xf numFmtId="0" fontId="89" fillId="0" borderId="23" xfId="2" applyFont="1" applyBorder="1" applyAlignment="1">
      <alignment horizontal="center"/>
    </xf>
    <xf numFmtId="0" fontId="134" fillId="26" borderId="23" xfId="2" applyFont="1" applyFill="1" applyBorder="1" applyAlignment="1">
      <alignment horizontal="center"/>
    </xf>
    <xf numFmtId="0" fontId="87" fillId="26" borderId="23" xfId="2" applyFont="1" applyFill="1" applyBorder="1" applyAlignment="1">
      <alignment horizontal="center"/>
    </xf>
    <xf numFmtId="0" fontId="135" fillId="26" borderId="23" xfId="2" applyFont="1" applyFill="1" applyBorder="1" applyAlignment="1">
      <alignment horizontal="center"/>
    </xf>
    <xf numFmtId="0" fontId="136" fillId="19" borderId="23" xfId="2" applyFont="1" applyFill="1" applyBorder="1" applyAlignment="1">
      <alignment horizontal="center"/>
    </xf>
    <xf numFmtId="0" fontId="119" fillId="0" borderId="1" xfId="2" applyFont="1" applyBorder="1" applyAlignment="1">
      <alignment horizontal="center"/>
    </xf>
    <xf numFmtId="0" fontId="87" fillId="14" borderId="1" xfId="2" applyFont="1" applyFill="1" applyBorder="1" applyAlignment="1">
      <alignment horizontal="center"/>
    </xf>
    <xf numFmtId="0" fontId="87" fillId="35" borderId="12" xfId="2" applyFont="1" applyFill="1" applyBorder="1" applyAlignment="1">
      <alignment horizontal="center"/>
    </xf>
    <xf numFmtId="0" fontId="124" fillId="0" borderId="23" xfId="2" applyFont="1" applyBorder="1" applyAlignment="1">
      <alignment horizontal="center"/>
    </xf>
    <xf numFmtId="0" fontId="131" fillId="0" borderId="23" xfId="2" applyFont="1" applyBorder="1" applyAlignment="1">
      <alignment horizontal="center"/>
    </xf>
    <xf numFmtId="0" fontId="8" fillId="21" borderId="21" xfId="2" applyFont="1" applyFill="1" applyBorder="1" applyAlignment="1">
      <alignment horizontal="center"/>
    </xf>
    <xf numFmtId="0" fontId="86" fillId="21" borderId="22" xfId="2" applyFont="1" applyFill="1" applyBorder="1" applyAlignment="1">
      <alignment horizontal="center"/>
    </xf>
    <xf numFmtId="0" fontId="87" fillId="21" borderId="22" xfId="2" applyFont="1" applyFill="1" applyBorder="1" applyAlignment="1">
      <alignment horizontal="center"/>
    </xf>
    <xf numFmtId="0" fontId="88" fillId="21" borderId="22" xfId="2" applyFont="1" applyFill="1" applyBorder="1" applyAlignment="1">
      <alignment horizontal="center"/>
    </xf>
    <xf numFmtId="0" fontId="89" fillId="21" borderId="22" xfId="2" applyFont="1" applyFill="1" applyBorder="1" applyAlignment="1">
      <alignment horizontal="center"/>
    </xf>
    <xf numFmtId="0" fontId="116" fillId="21" borderId="22" xfId="2" applyFont="1" applyFill="1" applyBorder="1" applyAlignment="1">
      <alignment horizontal="center"/>
    </xf>
    <xf numFmtId="0" fontId="117" fillId="21" borderId="22" xfId="2" applyFont="1" applyFill="1" applyBorder="1" applyAlignment="1">
      <alignment horizontal="center"/>
    </xf>
    <xf numFmtId="0" fontId="118" fillId="21" borderId="22" xfId="2" applyFont="1" applyFill="1" applyBorder="1" applyAlignment="1">
      <alignment horizontal="center"/>
    </xf>
    <xf numFmtId="0" fontId="119" fillId="21" borderId="19" xfId="2" applyFont="1" applyFill="1" applyBorder="1" applyAlignment="1">
      <alignment horizontal="center"/>
    </xf>
    <xf numFmtId="0" fontId="121" fillId="21" borderId="23" xfId="2" applyFont="1" applyFill="1" applyBorder="1" applyAlignment="1">
      <alignment horizontal="center"/>
    </xf>
    <xf numFmtId="0" fontId="137" fillId="21" borderId="11" xfId="2" applyFont="1" applyFill="1" applyBorder="1" applyAlignment="1">
      <alignment horizontal="center"/>
    </xf>
    <xf numFmtId="0" fontId="123" fillId="21" borderId="22" xfId="2" applyFont="1" applyFill="1" applyBorder="1" applyAlignment="1">
      <alignment horizontal="center"/>
    </xf>
    <xf numFmtId="0" fontId="22" fillId="21" borderId="22" xfId="2" applyFont="1" applyFill="1" applyBorder="1" applyAlignment="1">
      <alignment horizontal="center"/>
    </xf>
    <xf numFmtId="0" fontId="138" fillId="21" borderId="22" xfId="2" applyFont="1" applyFill="1" applyBorder="1" applyAlignment="1">
      <alignment horizontal="center"/>
    </xf>
    <xf numFmtId="0" fontId="125" fillId="21" borderId="22" xfId="2" applyFont="1" applyFill="1" applyBorder="1" applyAlignment="1">
      <alignment horizontal="center"/>
    </xf>
    <xf numFmtId="0" fontId="126" fillId="21" borderId="22" xfId="2" applyFont="1" applyFill="1" applyBorder="1" applyAlignment="1">
      <alignment horizontal="center"/>
    </xf>
    <xf numFmtId="0" fontId="127" fillId="21" borderId="22" xfId="2" applyFont="1" applyFill="1" applyBorder="1" applyAlignment="1">
      <alignment horizontal="center"/>
    </xf>
    <xf numFmtId="0" fontId="7" fillId="21" borderId="1" xfId="2" applyFont="1" applyFill="1" applyBorder="1" applyAlignment="1">
      <alignment horizontal="center"/>
    </xf>
    <xf numFmtId="0" fontId="128" fillId="22" borderId="22" xfId="2" applyFont="1" applyFill="1" applyBorder="1" applyAlignment="1">
      <alignment horizontal="center"/>
    </xf>
    <xf numFmtId="0" fontId="129" fillId="21" borderId="4" xfId="2" applyFont="1" applyFill="1" applyBorder="1" applyAlignment="1">
      <alignment horizontal="center"/>
    </xf>
    <xf numFmtId="0" fontId="130" fillId="22" borderId="22" xfId="2" applyFont="1" applyFill="1" applyBorder="1" applyAlignment="1">
      <alignment horizontal="center"/>
    </xf>
    <xf numFmtId="0" fontId="131" fillId="21" borderId="22" xfId="2" applyFont="1" applyFill="1" applyBorder="1" applyAlignment="1">
      <alignment horizontal="center"/>
    </xf>
    <xf numFmtId="0" fontId="132" fillId="21" borderId="22" xfId="2" applyFont="1" applyFill="1" applyBorder="1" applyAlignment="1">
      <alignment horizontal="center"/>
    </xf>
    <xf numFmtId="0" fontId="94" fillId="21" borderId="21" xfId="2" applyFont="1" applyFill="1" applyBorder="1" applyAlignment="1">
      <alignment horizontal="center"/>
    </xf>
    <xf numFmtId="0" fontId="139" fillId="21" borderId="22" xfId="2" applyFont="1" applyFill="1" applyBorder="1" applyAlignment="1">
      <alignment horizontal="center"/>
    </xf>
    <xf numFmtId="0" fontId="124" fillId="21" borderId="22" xfId="2" applyFont="1" applyFill="1" applyBorder="1" applyAlignment="1">
      <alignment horizontal="center"/>
    </xf>
    <xf numFmtId="0" fontId="7" fillId="16" borderId="1" xfId="2" applyFont="1" applyFill="1" applyBorder="1" applyAlignment="1">
      <alignment horizontal="center"/>
    </xf>
    <xf numFmtId="0" fontId="121" fillId="33" borderId="23" xfId="2" applyFont="1" applyFill="1" applyBorder="1" applyAlignment="1">
      <alignment horizontal="center"/>
    </xf>
    <xf numFmtId="0" fontId="94" fillId="16" borderId="1" xfId="2" applyFont="1" applyFill="1" applyBorder="1" applyAlignment="1">
      <alignment horizontal="center"/>
    </xf>
    <xf numFmtId="0" fontId="87" fillId="35" borderId="23" xfId="2" applyFont="1" applyFill="1" applyBorder="1" applyAlignment="1">
      <alignment horizontal="center"/>
    </xf>
    <xf numFmtId="0" fontId="7" fillId="21" borderId="21" xfId="2" applyFont="1" applyFill="1" applyBorder="1" applyAlignment="1">
      <alignment horizontal="center"/>
    </xf>
    <xf numFmtId="0" fontId="122" fillId="3" borderId="5" xfId="2" applyFont="1" applyFill="1" applyBorder="1" applyAlignment="1">
      <alignment horizontal="center"/>
    </xf>
    <xf numFmtId="0" fontId="86" fillId="3" borderId="23" xfId="2" applyFont="1" applyFill="1" applyBorder="1" applyAlignment="1">
      <alignment horizontal="center"/>
    </xf>
    <xf numFmtId="0" fontId="87" fillId="3" borderId="23" xfId="2" applyFont="1" applyFill="1" applyBorder="1" applyAlignment="1">
      <alignment horizontal="center"/>
    </xf>
    <xf numFmtId="0" fontId="88" fillId="3" borderId="23" xfId="2" applyFont="1" applyFill="1" applyBorder="1" applyAlignment="1">
      <alignment horizontal="center"/>
    </xf>
    <xf numFmtId="0" fontId="116" fillId="3" borderId="23" xfId="2" applyFont="1" applyFill="1" applyBorder="1" applyAlignment="1">
      <alignment horizontal="center"/>
    </xf>
    <xf numFmtId="0" fontId="117" fillId="3" borderId="23" xfId="2" applyFont="1" applyFill="1" applyBorder="1" applyAlignment="1">
      <alignment horizontal="center"/>
    </xf>
    <xf numFmtId="0" fontId="118" fillId="3" borderId="23" xfId="2" applyFont="1" applyFill="1" applyBorder="1" applyAlignment="1">
      <alignment horizontal="center"/>
    </xf>
    <xf numFmtId="0" fontId="120" fillId="3" borderId="1" xfId="2" applyFont="1" applyFill="1" applyBorder="1" applyAlignment="1">
      <alignment horizontal="center"/>
    </xf>
    <xf numFmtId="0" fontId="22" fillId="3" borderId="23" xfId="2" applyFont="1" applyFill="1" applyBorder="1" applyAlignment="1">
      <alignment horizontal="center"/>
    </xf>
    <xf numFmtId="0" fontId="125" fillId="3" borderId="23" xfId="2" applyFont="1" applyFill="1" applyBorder="1" applyAlignment="1">
      <alignment horizontal="center"/>
    </xf>
    <xf numFmtId="0" fontId="89" fillId="3" borderId="23" xfId="2" applyFont="1" applyFill="1" applyBorder="1" applyAlignment="1">
      <alignment horizontal="center"/>
    </xf>
    <xf numFmtId="0" fontId="119" fillId="3" borderId="1" xfId="2" applyFont="1" applyFill="1" applyBorder="1" applyAlignment="1">
      <alignment horizontal="center"/>
    </xf>
    <xf numFmtId="0" fontId="124" fillId="3" borderId="23" xfId="2" applyFont="1" applyFill="1" applyBorder="1" applyAlignment="1">
      <alignment horizontal="center"/>
    </xf>
    <xf numFmtId="0" fontId="131" fillId="3" borderId="23" xfId="2" applyFont="1" applyFill="1" applyBorder="1" applyAlignment="1">
      <alignment horizontal="center"/>
    </xf>
    <xf numFmtId="0" fontId="140" fillId="21" borderId="0" xfId="2" applyFont="1" applyFill="1" applyBorder="1"/>
    <xf numFmtId="0" fontId="141" fillId="21" borderId="0" xfId="2" applyFont="1" applyFill="1" applyBorder="1"/>
    <xf numFmtId="49" fontId="121" fillId="33" borderId="23" xfId="2" applyNumberFormat="1" applyFont="1" applyFill="1" applyBorder="1" applyAlignment="1">
      <alignment horizontal="center"/>
    </xf>
    <xf numFmtId="0" fontId="8" fillId="22" borderId="21" xfId="2" applyFont="1" applyFill="1" applyBorder="1" applyAlignment="1">
      <alignment horizontal="center"/>
    </xf>
    <xf numFmtId="0" fontId="104" fillId="22" borderId="22" xfId="2" applyFont="1" applyFill="1" applyBorder="1" applyAlignment="1">
      <alignment horizontal="center"/>
    </xf>
    <xf numFmtId="0" fontId="26" fillId="22" borderId="22" xfId="2" applyFont="1" applyFill="1" applyBorder="1" applyAlignment="1">
      <alignment horizontal="center"/>
    </xf>
    <xf numFmtId="0" fontId="8" fillId="22" borderId="22" xfId="2" applyFont="1" applyFill="1" applyBorder="1" applyAlignment="1">
      <alignment horizontal="center"/>
    </xf>
    <xf numFmtId="0" fontId="8" fillId="22" borderId="19" xfId="2" applyFont="1" applyFill="1" applyBorder="1" applyAlignment="1">
      <alignment horizontal="center"/>
    </xf>
    <xf numFmtId="0" fontId="108" fillId="22" borderId="23" xfId="2" applyFont="1" applyFill="1" applyBorder="1" applyAlignment="1">
      <alignment horizontal="center"/>
    </xf>
    <xf numFmtId="0" fontId="8" fillId="22" borderId="11" xfId="2" applyFont="1" applyFill="1" applyBorder="1" applyAlignment="1">
      <alignment horizontal="center"/>
    </xf>
    <xf numFmtId="0" fontId="69" fillId="22" borderId="22" xfId="2" applyFont="1" applyFill="1" applyBorder="1" applyAlignment="1">
      <alignment horizontal="center"/>
    </xf>
    <xf numFmtId="0" fontId="95" fillId="22" borderId="22" xfId="2" applyFont="1" applyFill="1" applyBorder="1" applyAlignment="1">
      <alignment horizontal="center"/>
    </xf>
    <xf numFmtId="0" fontId="114" fillId="22" borderId="29" xfId="2" applyFont="1" applyFill="1" applyBorder="1" applyAlignment="1">
      <alignment horizontal="center"/>
    </xf>
    <xf numFmtId="0" fontId="142" fillId="22" borderId="22" xfId="2" applyFont="1" applyFill="1" applyBorder="1" applyAlignment="1">
      <alignment horizontal="center"/>
    </xf>
    <xf numFmtId="0" fontId="115" fillId="22" borderId="22" xfId="2" applyFont="1" applyFill="1" applyBorder="1" applyAlignment="1">
      <alignment horizontal="center"/>
    </xf>
    <xf numFmtId="0" fontId="104" fillId="16" borderId="12" xfId="2" applyFont="1" applyFill="1" applyBorder="1" applyAlignment="1">
      <alignment horizontal="center"/>
    </xf>
    <xf numFmtId="0" fontId="26" fillId="16" borderId="12" xfId="2" applyFont="1" applyFill="1" applyBorder="1" applyAlignment="1">
      <alignment horizontal="center"/>
    </xf>
    <xf numFmtId="0" fontId="8" fillId="16" borderId="12" xfId="2" applyFont="1" applyFill="1" applyBorder="1" applyAlignment="1">
      <alignment horizontal="center"/>
    </xf>
    <xf numFmtId="0" fontId="108" fillId="16" borderId="23" xfId="2" applyFont="1" applyFill="1" applyBorder="1" applyAlignment="1">
      <alignment horizontal="center"/>
    </xf>
    <xf numFmtId="0" fontId="8" fillId="16" borderId="3" xfId="2" applyFont="1" applyFill="1" applyBorder="1" applyAlignment="1">
      <alignment horizontal="center"/>
    </xf>
    <xf numFmtId="0" fontId="69" fillId="16" borderId="12" xfId="2" applyFont="1" applyFill="1" applyBorder="1" applyAlignment="1">
      <alignment horizontal="center"/>
    </xf>
    <xf numFmtId="0" fontId="58" fillId="0" borderId="4" xfId="2" applyFont="1" applyBorder="1" applyAlignment="1">
      <alignment horizontal="center"/>
    </xf>
    <xf numFmtId="0" fontId="97" fillId="22" borderId="34" xfId="2" applyFont="1" applyFill="1" applyBorder="1" applyAlignment="1">
      <alignment horizontal="center"/>
    </xf>
    <xf numFmtId="0" fontId="142" fillId="16" borderId="12" xfId="2" applyFont="1" applyFill="1" applyBorder="1" applyAlignment="1">
      <alignment horizontal="center"/>
    </xf>
    <xf numFmtId="0" fontId="115" fillId="16" borderId="12" xfId="2" applyFont="1" applyFill="1" applyBorder="1" applyAlignment="1">
      <alignment horizontal="center"/>
    </xf>
    <xf numFmtId="0" fontId="144" fillId="0" borderId="13" xfId="2" applyFont="1" applyBorder="1"/>
    <xf numFmtId="0" fontId="145" fillId="0" borderId="12" xfId="2" applyFont="1" applyBorder="1"/>
    <xf numFmtId="0" fontId="92" fillId="0" borderId="23" xfId="2" applyFont="1" applyBorder="1" applyAlignment="1">
      <alignment horizontal="center"/>
    </xf>
    <xf numFmtId="0" fontId="94" fillId="0" borderId="1" xfId="2" applyFont="1" applyBorder="1" applyAlignment="1">
      <alignment horizontal="center"/>
    </xf>
    <xf numFmtId="0" fontId="96" fillId="0" borderId="17" xfId="2" applyFont="1" applyBorder="1"/>
    <xf numFmtId="0" fontId="103" fillId="34" borderId="13" xfId="2" applyFont="1" applyFill="1" applyBorder="1" applyAlignment="1">
      <alignment horizontal="center"/>
    </xf>
    <xf numFmtId="0" fontId="65" fillId="0" borderId="12" xfId="2" applyFont="1" applyBorder="1" applyAlignment="1">
      <alignment horizontal="center"/>
    </xf>
    <xf numFmtId="0" fontId="84" fillId="19" borderId="58" xfId="2" applyFont="1" applyFill="1" applyBorder="1" applyAlignment="1">
      <alignment horizontal="center"/>
    </xf>
    <xf numFmtId="0" fontId="85" fillId="0" borderId="59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51" fillId="0" borderId="4" xfId="2" applyFont="1" applyBorder="1" applyAlignment="1">
      <alignment horizontal="center"/>
    </xf>
    <xf numFmtId="0" fontId="59" fillId="0" borderId="4" xfId="2" applyBorder="1"/>
    <xf numFmtId="0" fontId="2" fillId="22" borderId="18" xfId="2" applyFont="1" applyFill="1" applyBorder="1" applyAlignment="1">
      <alignment horizontal="center"/>
    </xf>
    <xf numFmtId="0" fontId="113" fillId="0" borderId="17" xfId="2" applyFont="1" applyBorder="1"/>
    <xf numFmtId="0" fontId="59" fillId="3" borderId="29" xfId="2" applyFill="1" applyBorder="1"/>
    <xf numFmtId="0" fontId="65" fillId="0" borderId="18" xfId="2" applyFont="1" applyBorder="1" applyAlignment="1">
      <alignment horizontal="center"/>
    </xf>
    <xf numFmtId="0" fontId="84" fillId="19" borderId="54" xfId="2" applyFont="1" applyFill="1" applyBorder="1" applyAlignment="1">
      <alignment horizontal="center"/>
    </xf>
    <xf numFmtId="0" fontId="103" fillId="0" borderId="60" xfId="2" applyFont="1" applyFill="1" applyBorder="1" applyAlignment="1">
      <alignment horizontal="center"/>
    </xf>
    <xf numFmtId="0" fontId="59" fillId="22" borderId="18" xfId="2" applyFill="1" applyBorder="1"/>
    <xf numFmtId="0" fontId="2" fillId="22" borderId="17" xfId="2" applyFont="1" applyFill="1" applyBorder="1" applyAlignment="1">
      <alignment horizontal="center"/>
    </xf>
    <xf numFmtId="0" fontId="58" fillId="22" borderId="17" xfId="2" applyFont="1" applyFill="1" applyBorder="1" applyAlignment="1">
      <alignment horizontal="center"/>
    </xf>
    <xf numFmtId="0" fontId="149" fillId="22" borderId="17" xfId="2" applyFont="1" applyFill="1" applyBorder="1" applyAlignment="1">
      <alignment horizontal="center"/>
    </xf>
    <xf numFmtId="0" fontId="53" fillId="22" borderId="0" xfId="2" applyFont="1" applyFill="1" applyBorder="1" applyAlignment="1">
      <alignment horizontal="center"/>
    </xf>
    <xf numFmtId="0" fontId="54" fillId="22" borderId="17" xfId="2" applyFont="1" applyFill="1" applyBorder="1" applyAlignment="1">
      <alignment horizontal="center"/>
    </xf>
    <xf numFmtId="0" fontId="105" fillId="22" borderId="17" xfId="2" applyFont="1" applyFill="1" applyBorder="1" applyAlignment="1">
      <alignment horizontal="center"/>
    </xf>
    <xf numFmtId="0" fontId="57" fillId="22" borderId="17" xfId="2" applyFont="1" applyFill="1" applyBorder="1" applyAlignment="1">
      <alignment horizontal="center"/>
    </xf>
    <xf numFmtId="0" fontId="106" fillId="22" borderId="17" xfId="2" applyFont="1" applyFill="1" applyBorder="1" applyAlignment="1">
      <alignment horizontal="center"/>
    </xf>
    <xf numFmtId="0" fontId="107" fillId="22" borderId="17" xfId="2" applyFont="1" applyFill="1" applyBorder="1" applyAlignment="1">
      <alignment horizontal="center"/>
    </xf>
    <xf numFmtId="0" fontId="51" fillId="22" borderId="17" xfId="2" applyFont="1" applyFill="1" applyBorder="1" applyAlignment="1">
      <alignment horizontal="center"/>
    </xf>
    <xf numFmtId="0" fontId="55" fillId="22" borderId="17" xfId="2" applyFont="1" applyFill="1" applyBorder="1" applyAlignment="1">
      <alignment horizontal="center"/>
    </xf>
    <xf numFmtId="0" fontId="52" fillId="22" borderId="17" xfId="2" applyFont="1" applyFill="1" applyBorder="1" applyAlignment="1">
      <alignment horizontal="center"/>
    </xf>
    <xf numFmtId="0" fontId="109" fillId="22" borderId="17" xfId="2" applyFont="1" applyFill="1" applyBorder="1" applyAlignment="1">
      <alignment horizontal="center"/>
    </xf>
    <xf numFmtId="0" fontId="110" fillId="22" borderId="0" xfId="2" applyFont="1" applyFill="1" applyBorder="1" applyAlignment="1">
      <alignment horizontal="center"/>
    </xf>
    <xf numFmtId="0" fontId="51" fillId="22" borderId="0" xfId="2" applyFont="1" applyFill="1" applyBorder="1" applyAlignment="1">
      <alignment horizontal="center"/>
    </xf>
    <xf numFmtId="0" fontId="59" fillId="22" borderId="0" xfId="2" applyFill="1" applyBorder="1"/>
    <xf numFmtId="0" fontId="59" fillId="22" borderId="11" xfId="2" applyFill="1" applyBorder="1"/>
    <xf numFmtId="0" fontId="59" fillId="22" borderId="34" xfId="2" applyFill="1" applyBorder="1"/>
    <xf numFmtId="0" fontId="59" fillId="32" borderId="0" xfId="2" applyFill="1" applyBorder="1"/>
    <xf numFmtId="0" fontId="141" fillId="32" borderId="0" xfId="2" applyFont="1" applyFill="1" applyBorder="1"/>
    <xf numFmtId="0" fontId="2" fillId="36" borderId="2" xfId="2" applyFont="1" applyFill="1" applyBorder="1" applyAlignment="1">
      <alignment horizontal="center"/>
    </xf>
    <xf numFmtId="0" fontId="2" fillId="36" borderId="12" xfId="2" applyFont="1" applyFill="1" applyBorder="1" applyAlignment="1">
      <alignment horizontal="center"/>
    </xf>
    <xf numFmtId="0" fontId="2" fillId="36" borderId="23" xfId="2" applyFont="1" applyFill="1" applyBorder="1" applyAlignment="1">
      <alignment horizontal="center"/>
    </xf>
    <xf numFmtId="0" fontId="2" fillId="36" borderId="5" xfId="2" applyFont="1" applyFill="1" applyBorder="1" applyAlignment="1">
      <alignment horizontal="center"/>
    </xf>
    <xf numFmtId="0" fontId="150" fillId="4" borderId="13" xfId="2" applyFont="1" applyFill="1" applyBorder="1" applyAlignment="1">
      <alignment horizontal="center"/>
    </xf>
    <xf numFmtId="0" fontId="150" fillId="4" borderId="2" xfId="2" applyFont="1" applyFill="1" applyBorder="1" applyAlignment="1">
      <alignment horizontal="center"/>
    </xf>
    <xf numFmtId="0" fontId="150" fillId="4" borderId="6" xfId="2" applyFont="1" applyFill="1" applyBorder="1"/>
    <xf numFmtId="0" fontId="5" fillId="4" borderId="17" xfId="2" applyFont="1" applyFill="1" applyBorder="1"/>
    <xf numFmtId="0" fontId="5" fillId="4" borderId="2" xfId="2" applyFont="1" applyFill="1" applyBorder="1"/>
    <xf numFmtId="0" fontId="59" fillId="34" borderId="12" xfId="2" applyFill="1" applyBorder="1"/>
    <xf numFmtId="0" fontId="59" fillId="34" borderId="13" xfId="2" applyFill="1" applyBorder="1"/>
    <xf numFmtId="0" fontId="59" fillId="34" borderId="2" xfId="2" applyFill="1" applyBorder="1"/>
    <xf numFmtId="0" fontId="59" fillId="37" borderId="12" xfId="2" applyFill="1" applyBorder="1"/>
    <xf numFmtId="0" fontId="59" fillId="26" borderId="13" xfId="2" applyFill="1" applyBorder="1"/>
    <xf numFmtId="0" fontId="59" fillId="26" borderId="2" xfId="2" applyFill="1" applyBorder="1"/>
    <xf numFmtId="0" fontId="59" fillId="26" borderId="3" xfId="2" applyFill="1" applyBorder="1"/>
    <xf numFmtId="0" fontId="151" fillId="13" borderId="5" xfId="2" applyFont="1" applyFill="1" applyBorder="1"/>
    <xf numFmtId="0" fontId="59" fillId="32" borderId="2" xfId="2" applyFill="1" applyBorder="1"/>
    <xf numFmtId="0" fontId="59" fillId="0" borderId="3" xfId="2" applyBorder="1"/>
    <xf numFmtId="0" fontId="5" fillId="0" borderId="2" xfId="2" applyFont="1" applyBorder="1"/>
    <xf numFmtId="0" fontId="59" fillId="34" borderId="1" xfId="2" applyFill="1" applyBorder="1"/>
    <xf numFmtId="0" fontId="59" fillId="34" borderId="4" xfId="2" applyFill="1" applyBorder="1"/>
    <xf numFmtId="0" fontId="59" fillId="34" borderId="5" xfId="2" applyFill="1" applyBorder="1"/>
    <xf numFmtId="0" fontId="59" fillId="0" borderId="6" xfId="2" applyBorder="1"/>
    <xf numFmtId="0" fontId="59" fillId="33" borderId="1" xfId="2" applyFill="1" applyBorder="1"/>
    <xf numFmtId="0" fontId="59" fillId="33" borderId="4" xfId="2" applyFill="1" applyBorder="1"/>
    <xf numFmtId="0" fontId="59" fillId="37" borderId="18" xfId="2" applyFill="1" applyBorder="1"/>
    <xf numFmtId="0" fontId="59" fillId="26" borderId="6" xfId="2" applyFill="1" applyBorder="1"/>
    <xf numFmtId="0" fontId="59" fillId="26" borderId="17" xfId="2" applyFill="1" applyBorder="1"/>
    <xf numFmtId="0" fontId="59" fillId="26" borderId="10" xfId="2" applyFill="1" applyBorder="1"/>
    <xf numFmtId="0" fontId="59" fillId="0" borderId="17" xfId="2" applyBorder="1"/>
    <xf numFmtId="0" fontId="59" fillId="0" borderId="10" xfId="2" applyBorder="1"/>
    <xf numFmtId="0" fontId="59" fillId="33" borderId="5" xfId="2" applyFill="1" applyBorder="1"/>
    <xf numFmtId="0" fontId="0" fillId="22" borderId="13" xfId="0" applyFill="1" applyBorder="1"/>
    <xf numFmtId="0" fontId="22" fillId="16" borderId="1" xfId="0" applyFont="1" applyFill="1" applyBorder="1"/>
    <xf numFmtId="0" fontId="0" fillId="16" borderId="4" xfId="0" applyFill="1" applyBorder="1"/>
    <xf numFmtId="0" fontId="0" fillId="22" borderId="22" xfId="0" applyFill="1" applyBorder="1"/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51" fillId="0" borderId="1" xfId="0" applyFont="1" applyBorder="1" applyAlignment="1">
      <alignment horizontal="center"/>
    </xf>
    <xf numFmtId="0" fontId="2" fillId="0" borderId="31" xfId="0" applyFont="1" applyBorder="1" applyAlignment="1">
      <alignment horizontal="right"/>
    </xf>
    <xf numFmtId="14" fontId="2" fillId="4" borderId="31" xfId="0" applyNumberFormat="1" applyFont="1" applyFill="1" applyBorder="1"/>
    <xf numFmtId="0" fontId="0" fillId="0" borderId="45" xfId="0" applyBorder="1"/>
    <xf numFmtId="0" fontId="51" fillId="0" borderId="19" xfId="0" applyFont="1" applyBorder="1"/>
    <xf numFmtId="0" fontId="22" fillId="0" borderId="13" xfId="0" applyFont="1" applyBorder="1" applyAlignment="1">
      <alignment horizontal="center"/>
    </xf>
    <xf numFmtId="0" fontId="154" fillId="3" borderId="12" xfId="0" applyFont="1" applyFill="1" applyBorder="1" applyAlignment="1">
      <alignment horizontal="center"/>
    </xf>
    <xf numFmtId="0" fontId="120" fillId="0" borderId="2" xfId="0" applyFont="1" applyBorder="1" applyAlignment="1">
      <alignment horizontal="center"/>
    </xf>
    <xf numFmtId="0" fontId="155" fillId="0" borderId="12" xfId="0" applyFont="1" applyBorder="1" applyAlignment="1">
      <alignment horizontal="center"/>
    </xf>
    <xf numFmtId="0" fontId="133" fillId="0" borderId="2" xfId="0" applyFont="1" applyBorder="1" applyAlignment="1">
      <alignment horizontal="center"/>
    </xf>
    <xf numFmtId="0" fontId="156" fillId="0" borderId="13" xfId="0" applyFont="1" applyBorder="1" applyAlignment="1">
      <alignment horizontal="center"/>
    </xf>
    <xf numFmtId="0" fontId="156" fillId="32" borderId="13" xfId="0" applyFont="1" applyFill="1" applyBorder="1" applyAlignment="1">
      <alignment horizontal="center"/>
    </xf>
    <xf numFmtId="0" fontId="124" fillId="0" borderId="12" xfId="0" applyFont="1" applyBorder="1" applyAlignment="1">
      <alignment horizontal="center"/>
    </xf>
    <xf numFmtId="0" fontId="157" fillId="3" borderId="2" xfId="0" applyFont="1" applyFill="1" applyBorder="1" applyAlignment="1">
      <alignment horizontal="center"/>
    </xf>
    <xf numFmtId="0" fontId="158" fillId="32" borderId="12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0" fillId="0" borderId="54" xfId="0" applyBorder="1"/>
    <xf numFmtId="20" fontId="0" fillId="0" borderId="57" xfId="0" applyNumberFormat="1" applyBorder="1"/>
    <xf numFmtId="0" fontId="1" fillId="16" borderId="13" xfId="0" applyFont="1" applyFill="1" applyBorder="1" applyAlignment="1">
      <alignment horizontal="center"/>
    </xf>
    <xf numFmtId="0" fontId="159" fillId="0" borderId="6" xfId="0" applyFont="1" applyBorder="1" applyAlignment="1">
      <alignment horizontal="center"/>
    </xf>
    <xf numFmtId="0" fontId="160" fillId="0" borderId="18" xfId="0" applyFont="1" applyBorder="1" applyAlignment="1">
      <alignment horizontal="center"/>
    </xf>
    <xf numFmtId="0" fontId="161" fillId="0" borderId="17" xfId="0" applyFont="1" applyBorder="1" applyAlignment="1">
      <alignment horizontal="center"/>
    </xf>
    <xf numFmtId="0" fontId="162" fillId="0" borderId="18" xfId="0" applyFont="1" applyBorder="1" applyAlignment="1">
      <alignment horizontal="center"/>
    </xf>
    <xf numFmtId="0" fontId="163" fillId="0" borderId="17" xfId="0" applyFont="1" applyBorder="1" applyAlignment="1">
      <alignment horizontal="center"/>
    </xf>
    <xf numFmtId="0" fontId="164" fillId="0" borderId="19" xfId="0" applyFont="1" applyBorder="1" applyAlignment="1">
      <alignment horizontal="center"/>
    </xf>
    <xf numFmtId="0" fontId="164" fillId="32" borderId="19" xfId="0" applyFont="1" applyFill="1" applyBorder="1" applyAlignment="1">
      <alignment horizontal="center"/>
    </xf>
    <xf numFmtId="0" fontId="33" fillId="0" borderId="18" xfId="0" applyFont="1" applyBorder="1" applyAlignment="1">
      <alignment horizontal="center"/>
    </xf>
    <xf numFmtId="0" fontId="165" fillId="0" borderId="17" xfId="0" applyFont="1" applyBorder="1" applyAlignment="1">
      <alignment horizontal="center"/>
    </xf>
    <xf numFmtId="0" fontId="166" fillId="32" borderId="18" xfId="0" applyFont="1" applyFill="1" applyBorder="1" applyAlignment="1">
      <alignment horizontal="center"/>
    </xf>
    <xf numFmtId="0" fontId="167" fillId="0" borderId="17" xfId="0" applyFont="1" applyFill="1" applyBorder="1" applyAlignment="1">
      <alignment horizontal="center"/>
    </xf>
    <xf numFmtId="0" fontId="75" fillId="0" borderId="18" xfId="0" applyFont="1" applyFill="1" applyBorder="1" applyAlignment="1">
      <alignment horizontal="center"/>
    </xf>
    <xf numFmtId="0" fontId="168" fillId="0" borderId="17" xfId="0" applyFont="1" applyFill="1" applyBorder="1" applyAlignment="1">
      <alignment horizontal="center"/>
    </xf>
    <xf numFmtId="0" fontId="61" fillId="0" borderId="18" xfId="0" applyFont="1" applyFill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95" fillId="22" borderId="23" xfId="0" applyFont="1" applyFill="1" applyBorder="1" applyAlignment="1">
      <alignment horizontal="center"/>
    </xf>
    <xf numFmtId="0" fontId="2" fillId="16" borderId="18" xfId="0" applyFont="1" applyFill="1" applyBorder="1" applyAlignment="1">
      <alignment horizontal="center"/>
    </xf>
    <xf numFmtId="0" fontId="58" fillId="32" borderId="11" xfId="0" applyFont="1" applyFill="1" applyBorder="1" applyAlignment="1">
      <alignment horizontal="center"/>
    </xf>
    <xf numFmtId="0" fontId="149" fillId="32" borderId="22" xfId="0" applyFont="1" applyFill="1" applyBorder="1" applyAlignment="1">
      <alignment horizontal="center"/>
    </xf>
    <xf numFmtId="0" fontId="53" fillId="32" borderId="22" xfId="0" applyFont="1" applyFill="1" applyBorder="1" applyAlignment="1">
      <alignment horizontal="center"/>
    </xf>
    <xf numFmtId="0" fontId="54" fillId="32" borderId="22" xfId="0" applyFont="1" applyFill="1" applyBorder="1" applyAlignment="1">
      <alignment horizontal="center"/>
    </xf>
    <xf numFmtId="0" fontId="105" fillId="32" borderId="19" xfId="0" applyFont="1" applyFill="1" applyBorder="1" applyAlignment="1">
      <alignment horizontal="center"/>
    </xf>
    <xf numFmtId="0" fontId="57" fillId="32" borderId="1" xfId="0" applyFont="1" applyFill="1" applyBorder="1" applyAlignment="1">
      <alignment horizontal="center"/>
    </xf>
    <xf numFmtId="0" fontId="57" fillId="32" borderId="19" xfId="0" applyFont="1" applyFill="1" applyBorder="1" applyAlignment="1">
      <alignment horizontal="center"/>
    </xf>
    <xf numFmtId="0" fontId="107" fillId="32" borderId="22" xfId="0" applyFont="1" applyFill="1" applyBorder="1" applyAlignment="1">
      <alignment horizontal="center"/>
    </xf>
    <xf numFmtId="0" fontId="107" fillId="32" borderId="19" xfId="0" applyFont="1" applyFill="1" applyBorder="1" applyAlignment="1">
      <alignment horizontal="center"/>
    </xf>
    <xf numFmtId="0" fontId="51" fillId="32" borderId="18" xfId="0" applyFont="1" applyFill="1" applyBorder="1" applyAlignment="1">
      <alignment horizontal="center"/>
    </xf>
    <xf numFmtId="0" fontId="55" fillId="32" borderId="11" xfId="0" applyFont="1" applyFill="1" applyBorder="1" applyAlignment="1">
      <alignment horizontal="center"/>
    </xf>
    <xf numFmtId="0" fontId="2" fillId="32" borderId="22" xfId="0" applyFont="1" applyFill="1" applyBorder="1" applyAlignment="1">
      <alignment horizontal="center"/>
    </xf>
    <xf numFmtId="0" fontId="52" fillId="32" borderId="22" xfId="0" applyFont="1" applyFill="1" applyBorder="1" applyAlignment="1">
      <alignment horizontal="center"/>
    </xf>
    <xf numFmtId="0" fontId="109" fillId="32" borderId="22" xfId="0" applyFont="1" applyFill="1" applyBorder="1" applyAlignment="1">
      <alignment horizontal="center"/>
    </xf>
    <xf numFmtId="0" fontId="111" fillId="16" borderId="22" xfId="0" applyFont="1" applyFill="1" applyBorder="1" applyAlignment="1">
      <alignment horizontal="center"/>
    </xf>
    <xf numFmtId="0" fontId="51" fillId="22" borderId="22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154" fillId="0" borderId="23" xfId="0" applyFont="1" applyBorder="1" applyAlignment="1">
      <alignment horizontal="center"/>
    </xf>
    <xf numFmtId="0" fontId="120" fillId="0" borderId="23" xfId="0" applyFont="1" applyBorder="1" applyAlignment="1">
      <alignment horizontal="center"/>
    </xf>
    <xf numFmtId="0" fontId="155" fillId="0" borderId="23" xfId="0" applyFont="1" applyBorder="1" applyAlignment="1">
      <alignment horizontal="center"/>
    </xf>
    <xf numFmtId="0" fontId="133" fillId="0" borderId="23" xfId="0" applyFont="1" applyBorder="1" applyAlignment="1">
      <alignment horizontal="center"/>
    </xf>
    <xf numFmtId="0" fontId="156" fillId="0" borderId="19" xfId="0" applyFont="1" applyBorder="1" applyAlignment="1">
      <alignment horizontal="center"/>
    </xf>
    <xf numFmtId="0" fontId="156" fillId="32" borderId="19" xfId="0" applyFont="1" applyFill="1" applyBorder="1" applyAlignment="1">
      <alignment horizontal="center"/>
    </xf>
    <xf numFmtId="0" fontId="124" fillId="0" borderId="23" xfId="0" applyFont="1" applyBorder="1" applyAlignment="1">
      <alignment horizontal="center"/>
    </xf>
    <xf numFmtId="0" fontId="157" fillId="3" borderId="23" xfId="0" applyFont="1" applyFill="1" applyBorder="1" applyAlignment="1">
      <alignment horizontal="center"/>
    </xf>
    <xf numFmtId="0" fontId="155" fillId="0" borderId="5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156" fillId="0" borderId="23" xfId="0" applyFont="1" applyBorder="1" applyAlignment="1">
      <alignment horizontal="center"/>
    </xf>
    <xf numFmtId="0" fontId="138" fillId="0" borderId="23" xfId="0" applyFont="1" applyBorder="1" applyAlignment="1">
      <alignment horizontal="center"/>
    </xf>
    <xf numFmtId="0" fontId="126" fillId="0" borderId="23" xfId="0" applyFont="1" applyBorder="1" applyAlignment="1">
      <alignment horizontal="center"/>
    </xf>
    <xf numFmtId="0" fontId="128" fillId="22" borderId="23" xfId="0" applyFont="1" applyFill="1" applyBorder="1" applyAlignment="1">
      <alignment horizontal="center"/>
    </xf>
    <xf numFmtId="0" fontId="8" fillId="21" borderId="21" xfId="0" applyFont="1" applyFill="1" applyBorder="1" applyAlignment="1">
      <alignment horizontal="center"/>
    </xf>
    <xf numFmtId="0" fontId="139" fillId="21" borderId="22" xfId="0" applyFont="1" applyFill="1" applyBorder="1" applyAlignment="1">
      <alignment horizontal="center"/>
    </xf>
    <xf numFmtId="0" fontId="154" fillId="21" borderId="22" xfId="0" applyFont="1" applyFill="1" applyBorder="1" applyAlignment="1">
      <alignment horizontal="center"/>
    </xf>
    <xf numFmtId="0" fontId="88" fillId="21" borderId="22" xfId="0" applyFont="1" applyFill="1" applyBorder="1" applyAlignment="1">
      <alignment horizontal="center"/>
    </xf>
    <xf numFmtId="0" fontId="89" fillId="21" borderId="22" xfId="0" applyFont="1" applyFill="1" applyBorder="1" applyAlignment="1">
      <alignment horizontal="center"/>
    </xf>
    <xf numFmtId="0" fontId="116" fillId="21" borderId="19" xfId="0" applyFont="1" applyFill="1" applyBorder="1" applyAlignment="1">
      <alignment horizontal="center"/>
    </xf>
    <xf numFmtId="0" fontId="80" fillId="21" borderId="1" xfId="0" applyFont="1" applyFill="1" applyBorder="1" applyAlignment="1">
      <alignment horizontal="center"/>
    </xf>
    <xf numFmtId="0" fontId="80" fillId="32" borderId="19" xfId="0" applyFont="1" applyFill="1" applyBorder="1" applyAlignment="1">
      <alignment horizontal="center"/>
    </xf>
    <xf numFmtId="0" fontId="119" fillId="21" borderId="22" xfId="0" applyFont="1" applyFill="1" applyBorder="1" applyAlignment="1">
      <alignment horizontal="center"/>
    </xf>
    <xf numFmtId="0" fontId="119" fillId="21" borderId="19" xfId="0" applyFont="1" applyFill="1" applyBorder="1" applyAlignment="1">
      <alignment horizontal="center"/>
    </xf>
    <xf numFmtId="0" fontId="120" fillId="21" borderId="23" xfId="0" applyFont="1" applyFill="1" applyBorder="1" applyAlignment="1">
      <alignment horizontal="center"/>
    </xf>
    <xf numFmtId="0" fontId="155" fillId="21" borderId="11" xfId="0" applyFont="1" applyFill="1" applyBorder="1" applyAlignment="1">
      <alignment horizontal="center"/>
    </xf>
    <xf numFmtId="0" fontId="22" fillId="21" borderId="22" xfId="0" applyFont="1" applyFill="1" applyBorder="1" applyAlignment="1">
      <alignment horizontal="center"/>
    </xf>
    <xf numFmtId="0" fontId="156" fillId="21" borderId="22" xfId="0" applyFont="1" applyFill="1" applyBorder="1" applyAlignment="1">
      <alignment horizontal="center"/>
    </xf>
    <xf numFmtId="0" fontId="138" fillId="21" borderId="22" xfId="0" applyFont="1" applyFill="1" applyBorder="1" applyAlignment="1">
      <alignment horizontal="center"/>
    </xf>
    <xf numFmtId="0" fontId="126" fillId="21" borderId="22" xfId="0" applyFont="1" applyFill="1" applyBorder="1" applyAlignment="1">
      <alignment horizontal="center"/>
    </xf>
    <xf numFmtId="0" fontId="128" fillId="22" borderId="22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158" fillId="32" borderId="23" xfId="0" applyFont="1" applyFill="1" applyBorder="1" applyAlignment="1">
      <alignment horizontal="center"/>
    </xf>
    <xf numFmtId="0" fontId="7" fillId="21" borderId="21" xfId="0" applyFont="1" applyFill="1" applyBorder="1" applyAlignment="1">
      <alignment horizontal="center"/>
    </xf>
    <xf numFmtId="0" fontId="155" fillId="3" borderId="5" xfId="0" applyFont="1" applyFill="1" applyBorder="1" applyAlignment="1">
      <alignment horizontal="center"/>
    </xf>
    <xf numFmtId="0" fontId="39" fillId="3" borderId="23" xfId="0" applyFont="1" applyFill="1" applyBorder="1" applyAlignment="1">
      <alignment horizontal="center"/>
    </xf>
    <xf numFmtId="0" fontId="154" fillId="3" borderId="23" xfId="0" applyFont="1" applyFill="1" applyBorder="1" applyAlignment="1">
      <alignment horizontal="center"/>
    </xf>
    <xf numFmtId="0" fontId="120" fillId="3" borderId="23" xfId="0" applyFont="1" applyFill="1" applyBorder="1" applyAlignment="1">
      <alignment horizontal="center"/>
    </xf>
    <xf numFmtId="0" fontId="155" fillId="3" borderId="23" xfId="0" applyFont="1" applyFill="1" applyBorder="1" applyAlignment="1">
      <alignment horizontal="center"/>
    </xf>
    <xf numFmtId="0" fontId="133" fillId="3" borderId="23" xfId="0" applyFont="1" applyFill="1" applyBorder="1" applyAlignment="1">
      <alignment horizontal="center"/>
    </xf>
    <xf numFmtId="0" fontId="156" fillId="3" borderId="19" xfId="0" applyFont="1" applyFill="1" applyBorder="1" applyAlignment="1">
      <alignment horizontal="center"/>
    </xf>
    <xf numFmtId="0" fontId="124" fillId="3" borderId="23" xfId="0" applyFont="1" applyFill="1" applyBorder="1" applyAlignment="1">
      <alignment horizontal="center"/>
    </xf>
    <xf numFmtId="0" fontId="22" fillId="3" borderId="23" xfId="0" applyFont="1" applyFill="1" applyBorder="1" applyAlignment="1">
      <alignment horizontal="center"/>
    </xf>
    <xf numFmtId="0" fontId="156" fillId="3" borderId="23" xfId="0" applyFont="1" applyFill="1" applyBorder="1" applyAlignment="1">
      <alignment horizontal="center"/>
    </xf>
    <xf numFmtId="0" fontId="138" fillId="3" borderId="23" xfId="0" applyFont="1" applyFill="1" applyBorder="1" applyAlignment="1">
      <alignment horizontal="center"/>
    </xf>
    <xf numFmtId="0" fontId="140" fillId="21" borderId="0" xfId="0" applyFont="1" applyFill="1" applyBorder="1"/>
    <xf numFmtId="0" fontId="157" fillId="0" borderId="1" xfId="0" applyFont="1" applyBorder="1" applyAlignment="1">
      <alignment horizontal="center"/>
    </xf>
    <xf numFmtId="0" fontId="7" fillId="20" borderId="0" xfId="0" applyFont="1" applyFill="1" applyBorder="1" applyAlignment="1">
      <alignment horizontal="center"/>
    </xf>
    <xf numFmtId="0" fontId="39" fillId="20" borderId="22" xfId="0" applyFont="1" applyFill="1" applyBorder="1" applyAlignment="1">
      <alignment horizontal="center"/>
    </xf>
    <xf numFmtId="0" fontId="154" fillId="20" borderId="22" xfId="0" applyFont="1" applyFill="1" applyBorder="1" applyAlignment="1">
      <alignment horizontal="center"/>
    </xf>
    <xf numFmtId="0" fontId="120" fillId="20" borderId="22" xfId="0" applyFont="1" applyFill="1" applyBorder="1" applyAlignment="1">
      <alignment horizontal="center"/>
    </xf>
    <xf numFmtId="0" fontId="155" fillId="20" borderId="22" xfId="0" applyFont="1" applyFill="1" applyBorder="1" applyAlignment="1">
      <alignment horizontal="center"/>
    </xf>
    <xf numFmtId="0" fontId="138" fillId="20" borderId="19" xfId="0" applyFont="1" applyFill="1" applyBorder="1" applyAlignment="1">
      <alignment horizontal="center"/>
    </xf>
    <xf numFmtId="0" fontId="169" fillId="20" borderId="22" xfId="0" applyFont="1" applyFill="1" applyBorder="1" applyAlignment="1">
      <alignment horizontal="center"/>
    </xf>
    <xf numFmtId="0" fontId="120" fillId="20" borderId="19" xfId="0" applyFont="1" applyFill="1" applyBorder="1" applyAlignment="1">
      <alignment horizontal="center"/>
    </xf>
    <xf numFmtId="0" fontId="120" fillId="20" borderId="23" xfId="0" applyFont="1" applyFill="1" applyBorder="1" applyAlignment="1">
      <alignment horizontal="center"/>
    </xf>
    <xf numFmtId="0" fontId="155" fillId="20" borderId="11" xfId="0" applyFont="1" applyFill="1" applyBorder="1" applyAlignment="1">
      <alignment horizontal="center"/>
    </xf>
    <xf numFmtId="0" fontId="22" fillId="20" borderId="22" xfId="0" applyFont="1" applyFill="1" applyBorder="1" applyAlignment="1">
      <alignment horizontal="center"/>
    </xf>
    <xf numFmtId="0" fontId="156" fillId="20" borderId="22" xfId="0" applyFont="1" applyFill="1" applyBorder="1" applyAlignment="1">
      <alignment horizontal="center"/>
    </xf>
    <xf numFmtId="0" fontId="138" fillId="20" borderId="22" xfId="0" applyFont="1" applyFill="1" applyBorder="1" applyAlignment="1">
      <alignment horizontal="center"/>
    </xf>
    <xf numFmtId="0" fontId="126" fillId="0" borderId="22" xfId="0" applyFont="1" applyBorder="1" applyAlignment="1">
      <alignment horizontal="center"/>
    </xf>
    <xf numFmtId="0" fontId="8" fillId="22" borderId="21" xfId="0" applyFont="1" applyFill="1" applyBorder="1" applyAlignment="1">
      <alignment horizontal="center"/>
    </xf>
    <xf numFmtId="0" fontId="8" fillId="32" borderId="19" xfId="0" applyFont="1" applyFill="1" applyBorder="1" applyAlignment="1">
      <alignment horizontal="center"/>
    </xf>
    <xf numFmtId="0" fontId="8" fillId="22" borderId="23" xfId="0" applyFont="1" applyFill="1" applyBorder="1" applyAlignment="1">
      <alignment horizontal="center"/>
    </xf>
    <xf numFmtId="0" fontId="95" fillId="22" borderId="22" xfId="0" applyFont="1" applyFill="1" applyBorder="1" applyAlignment="1">
      <alignment horizontal="center"/>
    </xf>
    <xf numFmtId="0" fontId="8" fillId="16" borderId="1" xfId="0" applyFont="1" applyFill="1" applyBorder="1" applyAlignment="1">
      <alignment horizontal="center"/>
    </xf>
    <xf numFmtId="0" fontId="8" fillId="32" borderId="13" xfId="0" applyFont="1" applyFill="1" applyBorder="1" applyAlignment="1">
      <alignment horizontal="center"/>
    </xf>
    <xf numFmtId="0" fontId="8" fillId="16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64" fillId="0" borderId="6" xfId="0" applyFont="1" applyBorder="1" applyAlignment="1">
      <alignment horizontal="center"/>
    </xf>
    <xf numFmtId="0" fontId="164" fillId="32" borderId="6" xfId="0" applyFont="1" applyFill="1" applyBorder="1" applyAlignment="1">
      <alignment horizontal="center"/>
    </xf>
    <xf numFmtId="0" fontId="113" fillId="0" borderId="17" xfId="0" applyFont="1" applyBorder="1"/>
    <xf numFmtId="0" fontId="0" fillId="22" borderId="18" xfId="0" applyFill="1" applyBorder="1"/>
    <xf numFmtId="0" fontId="2" fillId="22" borderId="17" xfId="0" applyFont="1" applyFill="1" applyBorder="1" applyAlignment="1">
      <alignment horizontal="center"/>
    </xf>
    <xf numFmtId="0" fontId="58" fillId="22" borderId="17" xfId="0" applyFont="1" applyFill="1" applyBorder="1" applyAlignment="1">
      <alignment horizontal="center"/>
    </xf>
    <xf numFmtId="0" fontId="149" fillId="22" borderId="17" xfId="0" applyFont="1" applyFill="1" applyBorder="1" applyAlignment="1">
      <alignment horizontal="center"/>
    </xf>
    <xf numFmtId="0" fontId="53" fillId="22" borderId="17" xfId="0" applyFont="1" applyFill="1" applyBorder="1" applyAlignment="1">
      <alignment horizontal="center"/>
    </xf>
    <xf numFmtId="0" fontId="54" fillId="22" borderId="17" xfId="0" applyFont="1" applyFill="1" applyBorder="1" applyAlignment="1">
      <alignment horizontal="center"/>
    </xf>
    <xf numFmtId="0" fontId="105" fillId="22" borderId="17" xfId="0" applyFont="1" applyFill="1" applyBorder="1" applyAlignment="1">
      <alignment horizontal="center"/>
    </xf>
    <xf numFmtId="0" fontId="57" fillId="22" borderId="17" xfId="0" applyFont="1" applyFill="1" applyBorder="1" applyAlignment="1">
      <alignment horizontal="center"/>
    </xf>
    <xf numFmtId="0" fontId="107" fillId="22" borderId="17" xfId="0" applyFont="1" applyFill="1" applyBorder="1" applyAlignment="1">
      <alignment horizontal="center"/>
    </xf>
    <xf numFmtId="0" fontId="51" fillId="22" borderId="17" xfId="0" applyFont="1" applyFill="1" applyBorder="1" applyAlignment="1">
      <alignment horizontal="center"/>
    </xf>
    <xf numFmtId="0" fontId="55" fillId="22" borderId="17" xfId="0" applyFont="1" applyFill="1" applyBorder="1" applyAlignment="1">
      <alignment horizontal="center"/>
    </xf>
    <xf numFmtId="0" fontId="52" fillId="22" borderId="17" xfId="0" applyFont="1" applyFill="1" applyBorder="1" applyAlignment="1">
      <alignment horizontal="center"/>
    </xf>
    <xf numFmtId="0" fontId="109" fillId="22" borderId="17" xfId="0" applyFont="1" applyFill="1" applyBorder="1" applyAlignment="1">
      <alignment horizontal="center"/>
    </xf>
    <xf numFmtId="0" fontId="110" fillId="22" borderId="17" xfId="0" applyFont="1" applyFill="1" applyBorder="1" applyAlignment="1">
      <alignment horizontal="center"/>
    </xf>
    <xf numFmtId="0" fontId="0" fillId="22" borderId="17" xfId="0" applyFill="1" applyBorder="1"/>
    <xf numFmtId="0" fontId="0" fillId="22" borderId="0" xfId="0" applyFill="1"/>
    <xf numFmtId="43" fontId="59" fillId="0" borderId="0" xfId="1"/>
    <xf numFmtId="43" fontId="2" fillId="0" borderId="0" xfId="1" applyFont="1"/>
    <xf numFmtId="0" fontId="158" fillId="32" borderId="1" xfId="0" applyFont="1" applyFill="1" applyBorder="1"/>
    <xf numFmtId="0" fontId="172" fillId="32" borderId="4" xfId="0" applyFont="1" applyFill="1" applyBorder="1"/>
    <xf numFmtId="0" fontId="0" fillId="16" borderId="5" xfId="0" applyFill="1" applyBorder="1"/>
    <xf numFmtId="0" fontId="0" fillId="16" borderId="38" xfId="0" applyFill="1" applyBorder="1"/>
    <xf numFmtId="0" fontId="0" fillId="3" borderId="36" xfId="0" applyFill="1" applyBorder="1"/>
    <xf numFmtId="0" fontId="104" fillId="0" borderId="20" xfId="0" applyFont="1" applyBorder="1"/>
    <xf numFmtId="0" fontId="0" fillId="3" borderId="11" xfId="0" applyFill="1" applyBorder="1"/>
    <xf numFmtId="0" fontId="0" fillId="3" borderId="46" xfId="0" applyFill="1" applyBorder="1"/>
    <xf numFmtId="14" fontId="2" fillId="19" borderId="31" xfId="0" applyNumberFormat="1" applyFont="1" applyFill="1" applyBorder="1"/>
    <xf numFmtId="0" fontId="0" fillId="0" borderId="30" xfId="0" applyBorder="1"/>
    <xf numFmtId="0" fontId="0" fillId="3" borderId="49" xfId="0" applyFill="1" applyBorder="1"/>
    <xf numFmtId="0" fontId="138" fillId="0" borderId="2" xfId="0" applyFont="1" applyBorder="1" applyAlignment="1">
      <alignment horizontal="center"/>
    </xf>
    <xf numFmtId="0" fontId="156" fillId="0" borderId="12" xfId="0" applyFont="1" applyBorder="1" applyAlignment="1">
      <alignment horizontal="center"/>
    </xf>
    <xf numFmtId="0" fontId="173" fillId="0" borderId="12" xfId="0" applyFont="1" applyBorder="1" applyAlignment="1">
      <alignment horizontal="center"/>
    </xf>
    <xf numFmtId="0" fontId="124" fillId="3" borderId="12" xfId="0" applyFont="1" applyFill="1" applyBorder="1" applyAlignment="1">
      <alignment horizontal="center"/>
    </xf>
    <xf numFmtId="0" fontId="124" fillId="3" borderId="2" xfId="0" applyFont="1" applyFill="1" applyBorder="1" applyAlignment="1">
      <alignment horizontal="center"/>
    </xf>
    <xf numFmtId="0" fontId="39" fillId="0" borderId="12" xfId="0" applyFont="1" applyBorder="1" applyAlignment="1">
      <alignment horizontal="center"/>
    </xf>
    <xf numFmtId="0" fontId="158" fillId="32" borderId="2" xfId="0" applyFont="1" applyFill="1" applyBorder="1" applyAlignment="1">
      <alignment horizontal="center"/>
    </xf>
    <xf numFmtId="0" fontId="0" fillId="0" borderId="55" xfId="0" applyBorder="1"/>
    <xf numFmtId="0" fontId="0" fillId="3" borderId="56" xfId="0" applyFill="1" applyBorder="1"/>
    <xf numFmtId="0" fontId="0" fillId="3" borderId="34" xfId="0" applyFill="1" applyBorder="1"/>
    <xf numFmtId="0" fontId="1" fillId="10" borderId="13" xfId="0" applyFont="1" applyFill="1" applyBorder="1" applyAlignment="1">
      <alignment horizontal="center"/>
    </xf>
    <xf numFmtId="0" fontId="174" fillId="0" borderId="17" xfId="0" applyFont="1" applyBorder="1" applyAlignment="1">
      <alignment horizontal="center"/>
    </xf>
    <xf numFmtId="0" fontId="164" fillId="0" borderId="22" xfId="0" applyFont="1" applyBorder="1" applyAlignment="1">
      <alignment horizontal="center"/>
    </xf>
    <xf numFmtId="0" fontId="175" fillId="0" borderId="18" xfId="0" applyFont="1" applyBorder="1" applyAlignment="1">
      <alignment horizontal="center"/>
    </xf>
    <xf numFmtId="0" fontId="76" fillId="0" borderId="18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39" fillId="3" borderId="18" xfId="0" applyFont="1" applyFill="1" applyBorder="1" applyAlignment="1">
      <alignment horizontal="center"/>
    </xf>
    <xf numFmtId="0" fontId="158" fillId="32" borderId="17" xfId="0" applyFont="1" applyFill="1" applyBorder="1" applyAlignment="1">
      <alignment horizontal="center"/>
    </xf>
    <xf numFmtId="0" fontId="92" fillId="0" borderId="5" xfId="0" applyFont="1" applyFill="1" applyBorder="1" applyAlignment="1">
      <alignment horizontal="center"/>
    </xf>
    <xf numFmtId="0" fontId="93" fillId="0" borderId="23" xfId="0" applyFont="1" applyBorder="1" applyAlignment="1">
      <alignment horizontal="center"/>
    </xf>
    <xf numFmtId="0" fontId="94" fillId="3" borderId="17" xfId="0" applyFont="1" applyFill="1" applyBorder="1" applyAlignment="1">
      <alignment horizontal="center"/>
    </xf>
    <xf numFmtId="0" fontId="96" fillId="0" borderId="4" xfId="0" applyFont="1" applyBorder="1"/>
    <xf numFmtId="0" fontId="97" fillId="22" borderId="23" xfId="0" applyFont="1" applyFill="1" applyBorder="1" applyAlignment="1">
      <alignment horizontal="center"/>
    </xf>
    <xf numFmtId="0" fontId="2" fillId="32" borderId="18" xfId="0" applyFont="1" applyFill="1" applyBorder="1" applyAlignment="1">
      <alignment horizontal="center"/>
    </xf>
    <xf numFmtId="0" fontId="107" fillId="32" borderId="0" xfId="0" applyFont="1" applyFill="1" applyBorder="1" applyAlignment="1">
      <alignment horizontal="center"/>
    </xf>
    <xf numFmtId="0" fontId="110" fillId="16" borderId="22" xfId="0" applyFont="1" applyFill="1" applyBorder="1" applyAlignment="1">
      <alignment horizontal="center"/>
    </xf>
    <xf numFmtId="0" fontId="112" fillId="16" borderId="22" xfId="0" applyFont="1" applyFill="1" applyBorder="1" applyAlignment="1">
      <alignment horizontal="center"/>
    </xf>
    <xf numFmtId="0" fontId="113" fillId="16" borderId="4" xfId="0" applyFont="1" applyFill="1" applyBorder="1"/>
    <xf numFmtId="0" fontId="114" fillId="22" borderId="22" xfId="0" applyFont="1" applyFill="1" applyBorder="1"/>
    <xf numFmtId="0" fontId="7" fillId="10" borderId="6" xfId="0" applyFont="1" applyFill="1" applyBorder="1" applyAlignment="1">
      <alignment horizontal="center"/>
    </xf>
    <xf numFmtId="0" fontId="159" fillId="0" borderId="23" xfId="0" applyFont="1" applyBorder="1" applyAlignment="1">
      <alignment horizontal="center"/>
    </xf>
    <xf numFmtId="0" fontId="160" fillId="0" borderId="23" xfId="0" applyFont="1" applyBorder="1" applyAlignment="1">
      <alignment horizontal="center"/>
    </xf>
    <xf numFmtId="0" fontId="161" fillId="0" borderId="23" xfId="0" applyFont="1" applyBorder="1" applyAlignment="1">
      <alignment horizontal="center"/>
    </xf>
    <xf numFmtId="0" fontId="162" fillId="0" borderId="23" xfId="0" applyFont="1" applyBorder="1" applyAlignment="1">
      <alignment horizontal="center"/>
    </xf>
    <xf numFmtId="0" fontId="174" fillId="0" borderId="23" xfId="0" applyFont="1" applyBorder="1" applyAlignment="1">
      <alignment horizontal="center"/>
    </xf>
    <xf numFmtId="0" fontId="176" fillId="0" borderId="23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161" fillId="3" borderId="12" xfId="0" applyFont="1" applyFill="1" applyBorder="1" applyAlignment="1">
      <alignment horizontal="center"/>
    </xf>
    <xf numFmtId="0" fontId="162" fillId="0" borderId="5" xfId="0" applyFont="1" applyBorder="1" applyAlignment="1">
      <alignment horizontal="center"/>
    </xf>
    <xf numFmtId="0" fontId="177" fillId="0" borderId="23" xfId="0" applyFont="1" applyBorder="1" applyAlignment="1">
      <alignment horizontal="center"/>
    </xf>
    <xf numFmtId="0" fontId="170" fillId="32" borderId="23" xfId="0" applyFont="1" applyFill="1" applyBorder="1" applyAlignment="1">
      <alignment horizontal="center"/>
    </xf>
    <xf numFmtId="0" fontId="125" fillId="0" borderId="23" xfId="0" applyFont="1" applyBorder="1" applyAlignment="1">
      <alignment horizontal="center"/>
    </xf>
    <xf numFmtId="0" fontId="127" fillId="0" borderId="23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29" fillId="0" borderId="4" xfId="0" applyFont="1" applyBorder="1" applyAlignment="1">
      <alignment horizontal="center"/>
    </xf>
    <xf numFmtId="0" fontId="130" fillId="22" borderId="23" xfId="0" applyFont="1" applyFill="1" applyBorder="1" applyAlignment="1">
      <alignment horizontal="center"/>
    </xf>
    <xf numFmtId="0" fontId="178" fillId="21" borderId="22" xfId="0" applyFont="1" applyFill="1" applyBorder="1" applyAlignment="1">
      <alignment horizontal="center"/>
    </xf>
    <xf numFmtId="0" fontId="160" fillId="21" borderId="22" xfId="0" applyFont="1" applyFill="1" applyBorder="1" applyAlignment="1">
      <alignment horizontal="center"/>
    </xf>
    <xf numFmtId="0" fontId="179" fillId="21" borderId="22" xfId="0" applyFont="1" applyFill="1" applyBorder="1" applyAlignment="1">
      <alignment horizontal="center"/>
    </xf>
    <xf numFmtId="0" fontId="180" fillId="21" borderId="22" xfId="0" applyFont="1" applyFill="1" applyBorder="1" applyAlignment="1">
      <alignment horizontal="center"/>
    </xf>
    <xf numFmtId="0" fontId="181" fillId="21" borderId="19" xfId="0" applyFont="1" applyFill="1" applyBorder="1" applyAlignment="1">
      <alignment horizontal="center"/>
    </xf>
    <xf numFmtId="0" fontId="146" fillId="21" borderId="1" xfId="0" applyFont="1" applyFill="1" applyBorder="1" applyAlignment="1">
      <alignment horizontal="center"/>
    </xf>
    <xf numFmtId="0" fontId="182" fillId="21" borderId="22" xfId="0" applyFont="1" applyFill="1" applyBorder="1" applyAlignment="1">
      <alignment horizontal="center"/>
    </xf>
    <xf numFmtId="0" fontId="182" fillId="21" borderId="19" xfId="0" applyFont="1" applyFill="1" applyBorder="1" applyAlignment="1">
      <alignment horizontal="center"/>
    </xf>
    <xf numFmtId="0" fontId="161" fillId="21" borderId="23" xfId="0" applyFont="1" applyFill="1" applyBorder="1" applyAlignment="1">
      <alignment horizontal="center"/>
    </xf>
    <xf numFmtId="0" fontId="162" fillId="21" borderId="11" xfId="0" applyFont="1" applyFill="1" applyBorder="1" applyAlignment="1">
      <alignment horizontal="center"/>
    </xf>
    <xf numFmtId="0" fontId="177" fillId="21" borderId="22" xfId="0" applyFont="1" applyFill="1" applyBorder="1" applyAlignment="1">
      <alignment horizontal="center"/>
    </xf>
    <xf numFmtId="0" fontId="164" fillId="21" borderId="22" xfId="0" applyFont="1" applyFill="1" applyBorder="1" applyAlignment="1">
      <alignment horizontal="center"/>
    </xf>
    <xf numFmtId="0" fontId="174" fillId="21" borderId="22" xfId="0" applyFont="1" applyFill="1" applyBorder="1" applyAlignment="1">
      <alignment horizontal="center"/>
    </xf>
    <xf numFmtId="0" fontId="125" fillId="21" borderId="22" xfId="0" applyFont="1" applyFill="1" applyBorder="1" applyAlignment="1">
      <alignment horizontal="center"/>
    </xf>
    <xf numFmtId="0" fontId="127" fillId="21" borderId="22" xfId="0" applyFont="1" applyFill="1" applyBorder="1" applyAlignment="1">
      <alignment horizontal="center"/>
    </xf>
    <xf numFmtId="0" fontId="7" fillId="21" borderId="1" xfId="0" applyFont="1" applyFill="1" applyBorder="1" applyAlignment="1">
      <alignment horizontal="center"/>
    </xf>
    <xf numFmtId="0" fontId="129" fillId="21" borderId="4" xfId="0" applyFont="1" applyFill="1" applyBorder="1" applyAlignment="1">
      <alignment horizontal="center"/>
    </xf>
    <xf numFmtId="0" fontId="130" fillId="22" borderId="22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161" fillId="3" borderId="23" xfId="0" applyFont="1" applyFill="1" applyBorder="1" applyAlignment="1">
      <alignment horizontal="center"/>
    </xf>
    <xf numFmtId="0" fontId="162" fillId="3" borderId="5" xfId="0" applyFont="1" applyFill="1" applyBorder="1" applyAlignment="1">
      <alignment horizontal="center"/>
    </xf>
    <xf numFmtId="0" fontId="159" fillId="3" borderId="23" xfId="0" applyFont="1" applyFill="1" applyBorder="1" applyAlignment="1">
      <alignment horizontal="center"/>
    </xf>
    <xf numFmtId="0" fontId="160" fillId="3" borderId="23" xfId="0" applyFont="1" applyFill="1" applyBorder="1" applyAlignment="1">
      <alignment horizontal="center"/>
    </xf>
    <xf numFmtId="0" fontId="162" fillId="3" borderId="23" xfId="0" applyFont="1" applyFill="1" applyBorder="1" applyAlignment="1">
      <alignment horizontal="center"/>
    </xf>
    <xf numFmtId="0" fontId="174" fillId="3" borderId="23" xfId="0" applyFont="1" applyFill="1" applyBorder="1" applyAlignment="1">
      <alignment horizontal="center"/>
    </xf>
    <xf numFmtId="0" fontId="164" fillId="3" borderId="19" xfId="0" applyFont="1" applyFill="1" applyBorder="1" applyAlignment="1">
      <alignment horizontal="center"/>
    </xf>
    <xf numFmtId="0" fontId="176" fillId="3" borderId="23" xfId="0" applyFont="1" applyFill="1" applyBorder="1" applyAlignment="1">
      <alignment horizontal="center"/>
    </xf>
    <xf numFmtId="0" fontId="177" fillId="3" borderId="23" xfId="0" applyFont="1" applyFill="1" applyBorder="1" applyAlignment="1">
      <alignment horizontal="center"/>
    </xf>
    <xf numFmtId="0" fontId="125" fillId="3" borderId="23" xfId="0" applyFont="1" applyFill="1" applyBorder="1" applyAlignment="1">
      <alignment horizontal="center"/>
    </xf>
    <xf numFmtId="0" fontId="169" fillId="20" borderId="0" xfId="0" applyFont="1" applyFill="1" applyBorder="1" applyAlignment="1">
      <alignment horizontal="center"/>
    </xf>
    <xf numFmtId="0" fontId="125" fillId="0" borderId="22" xfId="0" applyFont="1" applyBorder="1" applyAlignment="1">
      <alignment horizontal="center"/>
    </xf>
    <xf numFmtId="0" fontId="127" fillId="0" borderId="22" xfId="0" applyFont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129" fillId="0" borderId="0" xfId="0" applyFont="1" applyBorder="1" applyAlignment="1">
      <alignment horizontal="center"/>
    </xf>
    <xf numFmtId="0" fontId="114" fillId="22" borderId="29" xfId="0" applyFont="1" applyFill="1" applyBorder="1" applyAlignment="1">
      <alignment horizontal="center"/>
    </xf>
    <xf numFmtId="0" fontId="8" fillId="16" borderId="2" xfId="0" applyFont="1" applyFill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97" fillId="22" borderId="34" xfId="0" applyFont="1" applyFill="1" applyBorder="1" applyAlignment="1">
      <alignment horizontal="center"/>
    </xf>
    <xf numFmtId="0" fontId="156" fillId="0" borderId="22" xfId="0" applyFont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92" fillId="0" borderId="23" xfId="0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6" fillId="0" borderId="17" xfId="0" applyFont="1" applyBorder="1"/>
    <xf numFmtId="0" fontId="164" fillId="0" borderId="18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2" fillId="22" borderId="18" xfId="0" applyFont="1" applyFill="1" applyBorder="1" applyAlignment="1">
      <alignment horizontal="center"/>
    </xf>
    <xf numFmtId="0" fontId="106" fillId="22" borderId="17" xfId="0" applyFont="1" applyFill="1" applyBorder="1" applyAlignment="1">
      <alignment horizontal="center"/>
    </xf>
    <xf numFmtId="0" fontId="0" fillId="22" borderId="34" xfId="0" applyFill="1" applyBorder="1"/>
    <xf numFmtId="49" fontId="22" fillId="16" borderId="13" xfId="2" applyNumberFormat="1" applyFont="1" applyFill="1" applyBorder="1"/>
    <xf numFmtId="0" fontId="59" fillId="16" borderId="2" xfId="2" applyFill="1" applyBorder="1"/>
    <xf numFmtId="0" fontId="22" fillId="16" borderId="2" xfId="2" applyFont="1" applyFill="1" applyBorder="1"/>
    <xf numFmtId="0" fontId="183" fillId="32" borderId="12" xfId="2" applyFont="1" applyFill="1" applyBorder="1"/>
    <xf numFmtId="0" fontId="75" fillId="32" borderId="1" xfId="2" applyFont="1" applyFill="1" applyBorder="1" applyAlignment="1">
      <alignment horizontal="center"/>
    </xf>
    <xf numFmtId="0" fontId="75" fillId="32" borderId="23" xfId="2" applyFont="1" applyFill="1" applyBorder="1" applyAlignment="1">
      <alignment horizontal="center"/>
    </xf>
    <xf numFmtId="0" fontId="80" fillId="38" borderId="12" xfId="2" applyFont="1" applyFill="1" applyBorder="1" applyAlignment="1">
      <alignment horizontal="center"/>
    </xf>
    <xf numFmtId="49" fontId="22" fillId="10" borderId="22" xfId="2" applyNumberFormat="1" applyFont="1" applyFill="1" applyBorder="1" applyAlignment="1">
      <alignment horizontal="center"/>
    </xf>
    <xf numFmtId="49" fontId="22" fillId="10" borderId="0" xfId="2" applyNumberFormat="1" applyFont="1" applyFill="1" applyBorder="1" applyAlignment="1">
      <alignment horizontal="center"/>
    </xf>
    <xf numFmtId="49" fontId="22" fillId="32" borderId="22" xfId="2" applyNumberFormat="1" applyFont="1" applyFill="1" applyBorder="1" applyAlignment="1">
      <alignment horizontal="center"/>
    </xf>
    <xf numFmtId="49" fontId="158" fillId="39" borderId="22" xfId="0" applyNumberFormat="1" applyFont="1" applyFill="1" applyBorder="1" applyAlignment="1">
      <alignment horizontal="center"/>
    </xf>
    <xf numFmtId="49" fontId="1" fillId="32" borderId="22" xfId="2" applyNumberFormat="1" applyFont="1" applyFill="1" applyBorder="1" applyAlignment="1">
      <alignment horizontal="center"/>
    </xf>
    <xf numFmtId="49" fontId="1" fillId="40" borderId="12" xfId="0" applyNumberFormat="1" applyFont="1" applyFill="1" applyBorder="1" applyAlignment="1">
      <alignment horizontal="center"/>
    </xf>
    <xf numFmtId="49" fontId="1" fillId="24" borderId="22" xfId="2" applyNumberFormat="1" applyFont="1" applyFill="1" applyBorder="1" applyAlignment="1">
      <alignment horizontal="center"/>
    </xf>
    <xf numFmtId="49" fontId="1" fillId="41" borderId="19" xfId="0" applyNumberFormat="1" applyFont="1" applyFill="1" applyBorder="1" applyAlignment="1">
      <alignment horizontal="center"/>
    </xf>
    <xf numFmtId="49" fontId="1" fillId="32" borderId="19" xfId="2" applyNumberFormat="1" applyFont="1" applyFill="1" applyBorder="1" applyAlignment="1">
      <alignment horizontal="center"/>
    </xf>
    <xf numFmtId="0" fontId="80" fillId="38" borderId="18" xfId="2" applyFont="1" applyFill="1" applyBorder="1" applyAlignment="1">
      <alignment horizontal="center"/>
    </xf>
    <xf numFmtId="49" fontId="22" fillId="10" borderId="18" xfId="2" applyNumberFormat="1" applyFont="1" applyFill="1" applyBorder="1" applyAlignment="1">
      <alignment horizontal="center"/>
    </xf>
    <xf numFmtId="49" fontId="22" fillId="10" borderId="17" xfId="2" applyNumberFormat="1" applyFont="1" applyFill="1" applyBorder="1" applyAlignment="1">
      <alignment horizontal="center"/>
    </xf>
    <xf numFmtId="49" fontId="87" fillId="10" borderId="18" xfId="2" applyNumberFormat="1" applyFont="1" applyFill="1" applyBorder="1" applyAlignment="1">
      <alignment horizontal="center"/>
    </xf>
    <xf numFmtId="49" fontId="87" fillId="32" borderId="18" xfId="2" applyNumberFormat="1" applyFont="1" applyFill="1" applyBorder="1" applyAlignment="1">
      <alignment horizontal="center"/>
    </xf>
    <xf numFmtId="49" fontId="158" fillId="39" borderId="18" xfId="0" applyNumberFormat="1" applyFont="1" applyFill="1" applyBorder="1" applyAlignment="1">
      <alignment horizontal="center"/>
    </xf>
    <xf numFmtId="49" fontId="49" fillId="32" borderId="18" xfId="2" applyNumberFormat="1" applyFont="1" applyFill="1" applyBorder="1" applyAlignment="1">
      <alignment horizontal="center"/>
    </xf>
    <xf numFmtId="49" fontId="1" fillId="40" borderId="22" xfId="0" applyNumberFormat="1" applyFont="1" applyFill="1" applyBorder="1" applyAlignment="1">
      <alignment horizontal="center"/>
    </xf>
    <xf numFmtId="49" fontId="49" fillId="24" borderId="18" xfId="2" applyNumberFormat="1" applyFont="1" applyFill="1" applyBorder="1" applyAlignment="1">
      <alignment horizontal="center"/>
    </xf>
    <xf numFmtId="49" fontId="1" fillId="41" borderId="6" xfId="0" applyNumberFormat="1" applyFont="1" applyFill="1" applyBorder="1" applyAlignment="1">
      <alignment horizontal="center"/>
    </xf>
    <xf numFmtId="49" fontId="1" fillId="32" borderId="6" xfId="2" applyNumberFormat="1" applyFont="1" applyFill="1" applyBorder="1" applyAlignment="1">
      <alignment horizontal="center"/>
    </xf>
    <xf numFmtId="0" fontId="80" fillId="36" borderId="12" xfId="2" applyFont="1" applyFill="1" applyBorder="1" applyAlignment="1">
      <alignment horizontal="center"/>
    </xf>
    <xf numFmtId="49" fontId="75" fillId="5" borderId="3" xfId="2" applyNumberFormat="1" applyFont="1" applyFill="1" applyBorder="1" applyAlignment="1">
      <alignment horizontal="center"/>
    </xf>
    <xf numFmtId="49" fontId="22" fillId="10" borderId="12" xfId="2" applyNumberFormat="1" applyFont="1" applyFill="1" applyBorder="1" applyAlignment="1">
      <alignment horizontal="center"/>
    </xf>
    <xf numFmtId="49" fontId="22" fillId="10" borderId="3" xfId="2" applyNumberFormat="1" applyFont="1" applyFill="1" applyBorder="1" applyAlignment="1">
      <alignment horizontal="center"/>
    </xf>
    <xf numFmtId="49" fontId="87" fillId="10" borderId="13" xfId="2" applyNumberFormat="1" applyFont="1" applyFill="1" applyBorder="1" applyAlignment="1">
      <alignment horizontal="center"/>
    </xf>
    <xf numFmtId="49" fontId="80" fillId="32" borderId="13" xfId="2" applyNumberFormat="1" applyFont="1" applyFill="1" applyBorder="1" applyAlignment="1">
      <alignment horizontal="center"/>
    </xf>
    <xf numFmtId="49" fontId="158" fillId="39" borderId="13" xfId="0" applyNumberFormat="1" applyFont="1" applyFill="1" applyBorder="1" applyAlignment="1">
      <alignment horizontal="center"/>
    </xf>
    <xf numFmtId="49" fontId="75" fillId="14" borderId="12" xfId="2" applyNumberFormat="1" applyFont="1" applyFill="1" applyBorder="1" applyAlignment="1">
      <alignment horizontal="center"/>
    </xf>
    <xf numFmtId="49" fontId="80" fillId="24" borderId="13" xfId="2" applyNumberFormat="1" applyFont="1" applyFill="1" applyBorder="1" applyAlignment="1">
      <alignment horizontal="center"/>
    </xf>
    <xf numFmtId="49" fontId="75" fillId="41" borderId="13" xfId="2" applyNumberFormat="1" applyFont="1" applyFill="1" applyBorder="1" applyAlignment="1">
      <alignment horizontal="center"/>
    </xf>
    <xf numFmtId="49" fontId="75" fillId="32" borderId="13" xfId="2" applyNumberFormat="1" applyFont="1" applyFill="1" applyBorder="1" applyAlignment="1">
      <alignment horizontal="center"/>
    </xf>
    <xf numFmtId="49" fontId="1" fillId="38" borderId="12" xfId="2" applyNumberFormat="1" applyFont="1" applyFill="1" applyBorder="1" applyAlignment="1">
      <alignment horizontal="center"/>
    </xf>
    <xf numFmtId="0" fontId="87" fillId="36" borderId="18" xfId="2" applyFont="1" applyFill="1" applyBorder="1" applyAlignment="1">
      <alignment horizontal="center"/>
    </xf>
    <xf numFmtId="49" fontId="75" fillId="5" borderId="10" xfId="2" applyNumberFormat="1" applyFont="1" applyFill="1" applyBorder="1" applyAlignment="1">
      <alignment horizontal="center"/>
    </xf>
    <xf numFmtId="49" fontId="22" fillId="10" borderId="10" xfId="2" applyNumberFormat="1" applyFont="1" applyFill="1" applyBorder="1" applyAlignment="1">
      <alignment horizontal="center"/>
    </xf>
    <xf numFmtId="49" fontId="87" fillId="10" borderId="6" xfId="2" applyNumberFormat="1" applyFont="1" applyFill="1" applyBorder="1" applyAlignment="1">
      <alignment horizontal="center"/>
    </xf>
    <xf numFmtId="49" fontId="80" fillId="32" borderId="6" xfId="2" applyNumberFormat="1" applyFont="1" applyFill="1" applyBorder="1" applyAlignment="1">
      <alignment horizontal="center"/>
    </xf>
    <xf numFmtId="49" fontId="158" fillId="39" borderId="6" xfId="0" applyNumberFormat="1" applyFont="1" applyFill="1" applyBorder="1" applyAlignment="1">
      <alignment horizontal="center"/>
    </xf>
    <xf numFmtId="49" fontId="120" fillId="14" borderId="18" xfId="2" applyNumberFormat="1" applyFont="1" applyFill="1" applyBorder="1" applyAlignment="1">
      <alignment horizontal="center"/>
    </xf>
    <xf numFmtId="49" fontId="1" fillId="40" borderId="18" xfId="0" applyNumberFormat="1" applyFont="1" applyFill="1" applyBorder="1" applyAlignment="1">
      <alignment horizontal="center"/>
    </xf>
    <xf numFmtId="49" fontId="80" fillId="24" borderId="6" xfId="2" applyNumberFormat="1" applyFont="1" applyFill="1" applyBorder="1" applyAlignment="1">
      <alignment horizontal="center"/>
    </xf>
    <xf numFmtId="49" fontId="75" fillId="41" borderId="6" xfId="2" applyNumberFormat="1" applyFont="1" applyFill="1" applyBorder="1" applyAlignment="1">
      <alignment horizontal="center"/>
    </xf>
    <xf numFmtId="49" fontId="75" fillId="32" borderId="6" xfId="2" applyNumberFormat="1" applyFont="1" applyFill="1" applyBorder="1" applyAlignment="1">
      <alignment horizontal="center"/>
    </xf>
    <xf numFmtId="0" fontId="1" fillId="38" borderId="18" xfId="2" applyFont="1" applyFill="1" applyBorder="1" applyAlignment="1">
      <alignment horizontal="center"/>
    </xf>
    <xf numFmtId="0" fontId="48" fillId="32" borderId="23" xfId="2" applyFont="1" applyFill="1" applyBorder="1" applyAlignment="1">
      <alignment horizontal="center"/>
    </xf>
    <xf numFmtId="0" fontId="186" fillId="32" borderId="1" xfId="2" applyFont="1" applyFill="1" applyBorder="1" applyAlignment="1">
      <alignment horizontal="center"/>
    </xf>
    <xf numFmtId="0" fontId="35" fillId="32" borderId="23" xfId="2" applyFont="1" applyFill="1" applyBorder="1" applyAlignment="1">
      <alignment horizontal="center"/>
    </xf>
    <xf numFmtId="0" fontId="30" fillId="32" borderId="23" xfId="2" applyFont="1" applyFill="1" applyBorder="1" applyAlignment="1">
      <alignment horizontal="center"/>
    </xf>
    <xf numFmtId="49" fontId="33" fillId="32" borderId="4" xfId="2" applyNumberFormat="1" applyFont="1" applyFill="1" applyBorder="1" applyAlignment="1">
      <alignment horizontal="center"/>
    </xf>
    <xf numFmtId="49" fontId="33" fillId="32" borderId="23" xfId="2" applyNumberFormat="1" applyFont="1" applyFill="1" applyBorder="1" applyAlignment="1">
      <alignment horizontal="center"/>
    </xf>
    <xf numFmtId="0" fontId="37" fillId="32" borderId="23" xfId="2" applyFont="1" applyFill="1" applyBorder="1" applyAlignment="1">
      <alignment horizontal="center"/>
    </xf>
    <xf numFmtId="0" fontId="34" fillId="32" borderId="4" xfId="2" applyFont="1" applyFill="1" applyBorder="1" applyAlignment="1">
      <alignment horizontal="center"/>
    </xf>
    <xf numFmtId="0" fontId="187" fillId="32" borderId="23" xfId="2" applyFont="1" applyFill="1" applyBorder="1" applyAlignment="1">
      <alignment horizontal="center"/>
    </xf>
    <xf numFmtId="0" fontId="188" fillId="32" borderId="4" xfId="2" applyFont="1" applyFill="1" applyBorder="1" applyAlignment="1">
      <alignment horizontal="center"/>
    </xf>
    <xf numFmtId="0" fontId="146" fillId="32" borderId="23" xfId="2" applyFont="1" applyFill="1" applyBorder="1" applyAlignment="1">
      <alignment horizontal="center"/>
    </xf>
    <xf numFmtId="0" fontId="58" fillId="32" borderId="11" xfId="2" applyFont="1" applyFill="1" applyBorder="1" applyAlignment="1">
      <alignment horizontal="center"/>
    </xf>
    <xf numFmtId="0" fontId="53" fillId="32" borderId="22" xfId="2" applyFont="1" applyFill="1" applyBorder="1" applyAlignment="1">
      <alignment horizontal="center"/>
    </xf>
    <xf numFmtId="0" fontId="54" fillId="32" borderId="22" xfId="2" applyFont="1" applyFill="1" applyBorder="1" applyAlignment="1">
      <alignment horizontal="center"/>
    </xf>
    <xf numFmtId="0" fontId="105" fillId="32" borderId="22" xfId="2" applyFont="1" applyFill="1" applyBorder="1" applyAlignment="1">
      <alignment horizontal="center"/>
    </xf>
    <xf numFmtId="0" fontId="57" fillId="32" borderId="22" xfId="2" applyFont="1" applyFill="1" applyBorder="1" applyAlignment="1">
      <alignment horizontal="center"/>
    </xf>
    <xf numFmtId="0" fontId="106" fillId="32" borderId="22" xfId="2" applyFont="1" applyFill="1" applyBorder="1" applyAlignment="1">
      <alignment horizontal="center"/>
    </xf>
    <xf numFmtId="0" fontId="107" fillId="32" borderId="19" xfId="2" applyFont="1" applyFill="1" applyBorder="1" applyAlignment="1">
      <alignment horizontal="center"/>
    </xf>
    <xf numFmtId="0" fontId="51" fillId="32" borderId="18" xfId="2" applyFont="1" applyFill="1" applyBorder="1" applyAlignment="1">
      <alignment horizontal="center"/>
    </xf>
    <xf numFmtId="0" fontId="22" fillId="0" borderId="12" xfId="2" applyFont="1" applyBorder="1" applyAlignment="1">
      <alignment horizontal="center"/>
    </xf>
    <xf numFmtId="0" fontId="124" fillId="32" borderId="12" xfId="2" applyFont="1" applyFill="1" applyBorder="1" applyAlignment="1">
      <alignment horizontal="center"/>
    </xf>
    <xf numFmtId="0" fontId="22" fillId="19" borderId="12" xfId="2" applyFont="1" applyFill="1" applyBorder="1" applyAlignment="1">
      <alignment horizontal="center"/>
    </xf>
    <xf numFmtId="0" fontId="22" fillId="32" borderId="12" xfId="2" applyFont="1" applyFill="1" applyBorder="1" applyAlignment="1">
      <alignment horizontal="center"/>
    </xf>
    <xf numFmtId="0" fontId="22" fillId="0" borderId="13" xfId="2" applyFont="1" applyBorder="1" applyAlignment="1">
      <alignment horizontal="center"/>
    </xf>
    <xf numFmtId="0" fontId="22" fillId="32" borderId="13" xfId="2" applyFont="1" applyFill="1" applyBorder="1" applyAlignment="1">
      <alignment horizontal="center"/>
    </xf>
    <xf numFmtId="0" fontId="22" fillId="4" borderId="12" xfId="2" applyFont="1" applyFill="1" applyBorder="1" applyAlignment="1">
      <alignment horizontal="center"/>
    </xf>
    <xf numFmtId="0" fontId="22" fillId="21" borderId="23" xfId="2" applyFont="1" applyFill="1" applyBorder="1" applyAlignment="1">
      <alignment horizontal="center"/>
    </xf>
    <xf numFmtId="0" fontId="124" fillId="32" borderId="23" xfId="2" applyFont="1" applyFill="1" applyBorder="1" applyAlignment="1">
      <alignment horizontal="center"/>
    </xf>
    <xf numFmtId="0" fontId="22" fillId="32" borderId="23" xfId="2" applyFont="1" applyFill="1" applyBorder="1" applyAlignment="1">
      <alignment horizontal="center"/>
    </xf>
    <xf numFmtId="0" fontId="22" fillId="21" borderId="1" xfId="2" applyFont="1" applyFill="1" applyBorder="1" applyAlignment="1">
      <alignment horizontal="center"/>
    </xf>
    <xf numFmtId="0" fontId="22" fillId="32" borderId="1" xfId="2" applyFont="1" applyFill="1" applyBorder="1" applyAlignment="1">
      <alignment horizontal="center"/>
    </xf>
    <xf numFmtId="0" fontId="22" fillId="19" borderId="23" xfId="2" applyFont="1" applyFill="1" applyBorder="1" applyAlignment="1">
      <alignment horizontal="center"/>
    </xf>
    <xf numFmtId="0" fontId="22" fillId="0" borderId="1" xfId="2" applyFont="1" applyBorder="1" applyAlignment="1">
      <alignment horizontal="center"/>
    </xf>
    <xf numFmtId="0" fontId="22" fillId="4" borderId="23" xfId="2" applyFont="1" applyFill="1" applyBorder="1" applyAlignment="1">
      <alignment horizontal="center"/>
    </xf>
    <xf numFmtId="0" fontId="124" fillId="32" borderId="22" xfId="2" applyFont="1" applyFill="1" applyBorder="1" applyAlignment="1">
      <alignment horizontal="center"/>
    </xf>
    <xf numFmtId="0" fontId="22" fillId="32" borderId="22" xfId="2" applyFont="1" applyFill="1" applyBorder="1" applyAlignment="1">
      <alignment horizontal="center"/>
    </xf>
    <xf numFmtId="0" fontId="22" fillId="21" borderId="19" xfId="2" applyFont="1" applyFill="1" applyBorder="1" applyAlignment="1">
      <alignment horizontal="center"/>
    </xf>
    <xf numFmtId="0" fontId="22" fillId="32" borderId="19" xfId="2" applyFont="1" applyFill="1" applyBorder="1" applyAlignment="1">
      <alignment horizontal="center"/>
    </xf>
    <xf numFmtId="0" fontId="22" fillId="3" borderId="1" xfId="2" applyFont="1" applyFill="1" applyBorder="1" applyAlignment="1">
      <alignment horizontal="center"/>
    </xf>
    <xf numFmtId="0" fontId="8" fillId="32" borderId="22" xfId="2" applyFont="1" applyFill="1" applyBorder="1" applyAlignment="1">
      <alignment horizontal="center"/>
    </xf>
    <xf numFmtId="0" fontId="8" fillId="32" borderId="19" xfId="2" applyFont="1" applyFill="1" applyBorder="1" applyAlignment="1">
      <alignment horizontal="center"/>
    </xf>
    <xf numFmtId="0" fontId="8" fillId="22" borderId="23" xfId="2" applyFont="1" applyFill="1" applyBorder="1" applyAlignment="1">
      <alignment horizontal="center"/>
    </xf>
    <xf numFmtId="49" fontId="22" fillId="32" borderId="18" xfId="2" applyNumberFormat="1" applyFont="1" applyFill="1" applyBorder="1" applyAlignment="1">
      <alignment horizontal="center"/>
    </xf>
    <xf numFmtId="49" fontId="75" fillId="5" borderId="12" xfId="2" applyNumberFormat="1" applyFont="1" applyFill="1" applyBorder="1" applyAlignment="1">
      <alignment horizontal="center"/>
    </xf>
    <xf numFmtId="49" fontId="22" fillId="10" borderId="13" xfId="2" applyNumberFormat="1" applyFont="1" applyFill="1" applyBorder="1" applyAlignment="1">
      <alignment horizontal="center"/>
    </xf>
    <xf numFmtId="49" fontId="22" fillId="32" borderId="13" xfId="2" applyNumberFormat="1" applyFont="1" applyFill="1" applyBorder="1" applyAlignment="1">
      <alignment horizontal="center"/>
    </xf>
    <xf numFmtId="0" fontId="80" fillId="36" borderId="18" xfId="2" applyFont="1" applyFill="1" applyBorder="1" applyAlignment="1">
      <alignment horizontal="center"/>
    </xf>
    <xf numFmtId="49" fontId="75" fillId="5" borderId="18" xfId="2" applyNumberFormat="1" applyFont="1" applyFill="1" applyBorder="1" applyAlignment="1">
      <alignment horizontal="center"/>
    </xf>
    <xf numFmtId="49" fontId="22" fillId="10" borderId="6" xfId="2" applyNumberFormat="1" applyFont="1" applyFill="1" applyBorder="1" applyAlignment="1">
      <alignment horizontal="center"/>
    </xf>
    <xf numFmtId="49" fontId="22" fillId="32" borderId="6" xfId="2" applyNumberFormat="1" applyFont="1" applyFill="1" applyBorder="1" applyAlignment="1">
      <alignment horizontal="center"/>
    </xf>
    <xf numFmtId="0" fontId="53" fillId="22" borderId="17" xfId="2" applyFont="1" applyFill="1" applyBorder="1" applyAlignment="1">
      <alignment horizontal="center"/>
    </xf>
    <xf numFmtId="0" fontId="55" fillId="22" borderId="18" xfId="2" applyFont="1" applyFill="1" applyBorder="1" applyAlignment="1">
      <alignment horizontal="center"/>
    </xf>
    <xf numFmtId="0" fontId="22" fillId="42" borderId="24" xfId="0" applyFont="1" applyFill="1" applyBorder="1" applyAlignment="1">
      <alignment horizontal="center"/>
    </xf>
    <xf numFmtId="0" fontId="0" fillId="42" borderId="1" xfId="0" applyFill="1" applyBorder="1"/>
    <xf numFmtId="0" fontId="0" fillId="32" borderId="37" xfId="0" applyFill="1" applyBorder="1"/>
    <xf numFmtId="0" fontId="4" fillId="0" borderId="1" xfId="0" applyFont="1" applyBorder="1"/>
    <xf numFmtId="0" fontId="189" fillId="16" borderId="13" xfId="0" applyFont="1" applyFill="1" applyBorder="1" applyAlignment="1">
      <alignment horizontal="center"/>
    </xf>
    <xf numFmtId="0" fontId="189" fillId="16" borderId="12" xfId="0" applyFont="1" applyFill="1" applyBorder="1" applyAlignment="1">
      <alignment horizontal="center"/>
    </xf>
    <xf numFmtId="0" fontId="189" fillId="16" borderId="2" xfId="0" applyFont="1" applyFill="1" applyBorder="1" applyAlignment="1">
      <alignment horizontal="center"/>
    </xf>
    <xf numFmtId="0" fontId="190" fillId="16" borderId="2" xfId="0" applyFont="1" applyFill="1" applyBorder="1" applyAlignment="1">
      <alignment horizontal="center"/>
    </xf>
    <xf numFmtId="0" fontId="190" fillId="16" borderId="12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/>
    </xf>
    <xf numFmtId="0" fontId="190" fillId="22" borderId="3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12" fillId="16" borderId="10" xfId="0" applyFont="1" applyFill="1" applyBorder="1" applyAlignment="1">
      <alignment horizontal="center"/>
    </xf>
    <xf numFmtId="0" fontId="191" fillId="22" borderId="10" xfId="0" applyFont="1" applyFill="1" applyBorder="1" applyAlignment="1">
      <alignment horizontal="center"/>
    </xf>
    <xf numFmtId="0" fontId="192" fillId="0" borderId="0" xfId="0" applyFont="1" applyBorder="1" applyAlignment="1">
      <alignment horizontal="center"/>
    </xf>
    <xf numFmtId="0" fontId="193" fillId="0" borderId="0" xfId="0" applyFont="1" applyBorder="1"/>
    <xf numFmtId="0" fontId="194" fillId="43" borderId="22" xfId="0" applyFont="1" applyFill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90" fillId="0" borderId="0" xfId="0" applyFont="1"/>
    <xf numFmtId="0" fontId="8" fillId="3" borderId="1" xfId="0" applyFont="1" applyFill="1" applyBorder="1" applyAlignment="1">
      <alignment horizontal="center"/>
    </xf>
    <xf numFmtId="0" fontId="20" fillId="3" borderId="23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12" fillId="22" borderId="5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22" borderId="22" xfId="0" applyFont="1" applyFill="1" applyBorder="1" applyAlignment="1">
      <alignment horizontal="center"/>
    </xf>
    <xf numFmtId="0" fontId="12" fillId="22" borderId="11" xfId="0" applyFont="1" applyFill="1" applyBorder="1" applyAlignment="1">
      <alignment horizontal="center"/>
    </xf>
    <xf numFmtId="0" fontId="8" fillId="22" borderId="1" xfId="0" applyFont="1" applyFill="1" applyBorder="1" applyAlignment="1">
      <alignment horizontal="center"/>
    </xf>
    <xf numFmtId="0" fontId="7" fillId="22" borderId="23" xfId="0" applyFont="1" applyFill="1" applyBorder="1" applyAlignment="1">
      <alignment horizontal="center"/>
    </xf>
    <xf numFmtId="0" fontId="8" fillId="28" borderId="19" xfId="0" applyFont="1" applyFill="1" applyBorder="1" applyAlignment="1">
      <alignment horizontal="center"/>
    </xf>
    <xf numFmtId="0" fontId="7" fillId="28" borderId="22" xfId="0" applyFont="1" applyFill="1" applyBorder="1" applyAlignment="1">
      <alignment horizontal="center"/>
    </xf>
    <xf numFmtId="0" fontId="8" fillId="28" borderId="1" xfId="0" applyFont="1" applyFill="1" applyBorder="1" applyAlignment="1">
      <alignment horizontal="center"/>
    </xf>
    <xf numFmtId="0" fontId="7" fillId="28" borderId="23" xfId="0" applyFont="1" applyFill="1" applyBorder="1" applyAlignment="1">
      <alignment horizontal="center"/>
    </xf>
    <xf numFmtId="0" fontId="8" fillId="44" borderId="1" xfId="0" applyFont="1" applyFill="1" applyBorder="1" applyAlignment="1">
      <alignment horizontal="center"/>
    </xf>
    <xf numFmtId="0" fontId="7" fillId="44" borderId="23" xfId="0" applyFont="1" applyFill="1" applyBorder="1" applyAlignment="1">
      <alignment horizontal="center"/>
    </xf>
    <xf numFmtId="0" fontId="8" fillId="44" borderId="19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8" fillId="45" borderId="19" xfId="0" applyFont="1" applyFill="1" applyBorder="1" applyAlignment="1">
      <alignment horizontal="center"/>
    </xf>
    <xf numFmtId="0" fontId="7" fillId="45" borderId="22" xfId="0" applyFont="1" applyFill="1" applyBorder="1" applyAlignment="1">
      <alignment horizontal="center"/>
    </xf>
    <xf numFmtId="0" fontId="8" fillId="45" borderId="1" xfId="0" applyFont="1" applyFill="1" applyBorder="1" applyAlignment="1">
      <alignment horizontal="center"/>
    </xf>
    <xf numFmtId="0" fontId="7" fillId="45" borderId="23" xfId="0" applyFont="1" applyFill="1" applyBorder="1" applyAlignment="1">
      <alignment horizontal="center"/>
    </xf>
    <xf numFmtId="0" fontId="8" fillId="42" borderId="1" xfId="0" applyFont="1" applyFill="1" applyBorder="1" applyAlignment="1">
      <alignment horizontal="center"/>
    </xf>
    <xf numFmtId="0" fontId="7" fillId="42" borderId="23" xfId="0" applyFont="1" applyFill="1" applyBorder="1" applyAlignment="1">
      <alignment horizontal="center"/>
    </xf>
    <xf numFmtId="0" fontId="8" fillId="42" borderId="19" xfId="0" applyFont="1" applyFill="1" applyBorder="1" applyAlignment="1">
      <alignment horizontal="center"/>
    </xf>
    <xf numFmtId="0" fontId="7" fillId="42" borderId="22" xfId="0" applyFont="1" applyFill="1" applyBorder="1" applyAlignment="1">
      <alignment horizontal="center"/>
    </xf>
    <xf numFmtId="0" fontId="8" fillId="46" borderId="19" xfId="0" applyFont="1" applyFill="1" applyBorder="1" applyAlignment="1">
      <alignment horizontal="center"/>
    </xf>
    <xf numFmtId="0" fontId="7" fillId="46" borderId="22" xfId="0" applyFont="1" applyFill="1" applyBorder="1" applyAlignment="1">
      <alignment horizontal="center"/>
    </xf>
    <xf numFmtId="0" fontId="8" fillId="46" borderId="1" xfId="0" applyFont="1" applyFill="1" applyBorder="1" applyAlignment="1">
      <alignment horizontal="center"/>
    </xf>
    <xf numFmtId="0" fontId="7" fillId="46" borderId="23" xfId="0" applyFont="1" applyFill="1" applyBorder="1" applyAlignment="1">
      <alignment horizontal="center"/>
    </xf>
    <xf numFmtId="0" fontId="8" fillId="47" borderId="1" xfId="0" applyFont="1" applyFill="1" applyBorder="1" applyAlignment="1">
      <alignment horizontal="center"/>
    </xf>
    <xf numFmtId="0" fontId="7" fillId="47" borderId="1" xfId="0" applyFont="1" applyFill="1" applyBorder="1" applyAlignment="1">
      <alignment horizontal="center"/>
    </xf>
    <xf numFmtId="0" fontId="7" fillId="47" borderId="2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8" fillId="47" borderId="19" xfId="0" applyFont="1" applyFill="1" applyBorder="1" applyAlignment="1">
      <alignment horizontal="center"/>
    </xf>
    <xf numFmtId="0" fontId="7" fillId="47" borderId="6" xfId="0" applyFont="1" applyFill="1" applyBorder="1" applyAlignment="1">
      <alignment horizontal="center"/>
    </xf>
    <xf numFmtId="0" fontId="7" fillId="22" borderId="11" xfId="0" applyFont="1" applyFill="1" applyBorder="1" applyAlignment="1">
      <alignment horizontal="center"/>
    </xf>
    <xf numFmtId="0" fontId="7" fillId="22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7" fillId="21" borderId="22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7" fillId="21" borderId="23" xfId="0" applyFont="1" applyFill="1" applyBorder="1" applyAlignment="1">
      <alignment horizontal="center"/>
    </xf>
    <xf numFmtId="0" fontId="8" fillId="48" borderId="13" xfId="0" applyFont="1" applyFill="1" applyBorder="1" applyAlignment="1">
      <alignment horizontal="center"/>
    </xf>
    <xf numFmtId="0" fontId="7" fillId="48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12" fillId="22" borderId="3" xfId="0" applyFont="1" applyFill="1" applyBorder="1" applyAlignment="1">
      <alignment horizontal="center"/>
    </xf>
    <xf numFmtId="0" fontId="8" fillId="48" borderId="1" xfId="0" applyFont="1" applyFill="1" applyBorder="1" applyAlignment="1">
      <alignment horizontal="center"/>
    </xf>
    <xf numFmtId="0" fontId="7" fillId="48" borderId="23" xfId="0" applyFont="1" applyFill="1" applyBorder="1" applyAlignment="1">
      <alignment horizontal="center"/>
    </xf>
    <xf numFmtId="0" fontId="16" fillId="22" borderId="5" xfId="0" applyFont="1" applyFill="1" applyBorder="1" applyAlignment="1">
      <alignment horizontal="center"/>
    </xf>
    <xf numFmtId="0" fontId="8" fillId="22" borderId="13" xfId="0" applyFont="1" applyFill="1" applyBorder="1" applyAlignment="1">
      <alignment horizontal="center"/>
    </xf>
    <xf numFmtId="0" fontId="46" fillId="22" borderId="2" xfId="0" applyFont="1" applyFill="1" applyBorder="1" applyAlignment="1">
      <alignment horizontal="center"/>
    </xf>
    <xf numFmtId="0" fontId="195" fillId="22" borderId="2" xfId="0" applyFont="1" applyFill="1" applyBorder="1" applyAlignment="1">
      <alignment horizontal="center"/>
    </xf>
    <xf numFmtId="0" fontId="41" fillId="22" borderId="2" xfId="0" applyFont="1" applyFill="1" applyBorder="1" applyAlignment="1">
      <alignment horizontal="center"/>
    </xf>
    <xf numFmtId="0" fontId="42" fillId="22" borderId="2" xfId="0" applyFont="1" applyFill="1" applyBorder="1" applyAlignment="1">
      <alignment horizontal="center"/>
    </xf>
    <xf numFmtId="0" fontId="196" fillId="22" borderId="2" xfId="0" applyFont="1" applyFill="1" applyBorder="1" applyAlignment="1">
      <alignment horizontal="center"/>
    </xf>
    <xf numFmtId="0" fontId="45" fillId="22" borderId="2" xfId="0" applyFont="1" applyFill="1" applyBorder="1" applyAlignment="1">
      <alignment horizontal="center"/>
    </xf>
    <xf numFmtId="0" fontId="197" fillId="22" borderId="2" xfId="0" applyFont="1" applyFill="1" applyBorder="1" applyAlignment="1">
      <alignment horizontal="center"/>
    </xf>
    <xf numFmtId="0" fontId="198" fillId="22" borderId="2" xfId="0" applyFont="1" applyFill="1" applyBorder="1" applyAlignment="1">
      <alignment horizontal="center"/>
    </xf>
    <xf numFmtId="0" fontId="23" fillId="22" borderId="2" xfId="0" applyFont="1" applyFill="1" applyBorder="1" applyAlignment="1">
      <alignment horizontal="center"/>
    </xf>
    <xf numFmtId="0" fontId="43" fillId="22" borderId="2" xfId="0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40" fillId="22" borderId="2" xfId="0" applyFont="1" applyFill="1" applyBorder="1" applyAlignment="1">
      <alignment horizontal="center"/>
    </xf>
    <xf numFmtId="0" fontId="7" fillId="22" borderId="3" xfId="0" applyFont="1" applyFill="1" applyBorder="1" applyAlignment="1">
      <alignment horizontal="center"/>
    </xf>
    <xf numFmtId="0" fontId="16" fillId="22" borderId="4" xfId="0" applyFont="1" applyFill="1" applyBorder="1" applyAlignment="1">
      <alignment horizontal="center"/>
    </xf>
    <xf numFmtId="0" fontId="199" fillId="22" borderId="23" xfId="0" applyFont="1" applyFill="1" applyBorder="1" applyAlignment="1">
      <alignment horizontal="center"/>
    </xf>
    <xf numFmtId="0" fontId="200" fillId="22" borderId="5" xfId="0" applyFont="1" applyFill="1" applyBorder="1" applyAlignment="1">
      <alignment horizontal="center"/>
    </xf>
    <xf numFmtId="0" fontId="200" fillId="22" borderId="23" xfId="0" applyFont="1" applyFill="1" applyBorder="1" applyAlignment="1">
      <alignment horizontal="center"/>
    </xf>
    <xf numFmtId="0" fontId="200" fillId="22" borderId="1" xfId="0" applyFont="1" applyFill="1" applyBorder="1" applyAlignment="1">
      <alignment horizontal="center"/>
    </xf>
    <xf numFmtId="0" fontId="110" fillId="22" borderId="0" xfId="0" applyFont="1" applyFill="1" applyBorder="1" applyAlignment="1">
      <alignment horizontal="center"/>
    </xf>
    <xf numFmtId="0" fontId="199" fillId="22" borderId="23" xfId="0" applyFont="1" applyFill="1" applyBorder="1"/>
    <xf numFmtId="0" fontId="200" fillId="22" borderId="3" xfId="0" applyFont="1" applyFill="1" applyBorder="1" applyAlignment="1">
      <alignment horizontal="center"/>
    </xf>
    <xf numFmtId="0" fontId="200" fillId="22" borderId="12" xfId="0" applyFont="1" applyFill="1" applyBorder="1" applyAlignment="1">
      <alignment horizontal="center"/>
    </xf>
    <xf numFmtId="0" fontId="200" fillId="22" borderId="13" xfId="0" applyFont="1" applyFill="1" applyBorder="1" applyAlignment="1">
      <alignment horizontal="center"/>
    </xf>
    <xf numFmtId="0" fontId="201" fillId="22" borderId="12" xfId="0" applyFont="1" applyFill="1" applyBorder="1"/>
    <xf numFmtId="0" fontId="26" fillId="9" borderId="23" xfId="0" applyFont="1" applyFill="1" applyBorder="1" applyAlignment="1">
      <alignment horizontal="center"/>
    </xf>
    <xf numFmtId="0" fontId="49" fillId="9" borderId="3" xfId="0" applyFont="1" applyFill="1" applyBorder="1" applyAlignment="1">
      <alignment horizontal="center"/>
    </xf>
    <xf numFmtId="0" fontId="49" fillId="9" borderId="12" xfId="0" applyFont="1" applyFill="1" applyBorder="1" applyAlignment="1">
      <alignment horizontal="center"/>
    </xf>
    <xf numFmtId="0" fontId="49" fillId="9" borderId="13" xfId="0" applyFont="1" applyFill="1" applyBorder="1" applyAlignment="1">
      <alignment horizontal="center"/>
    </xf>
    <xf numFmtId="0" fontId="7" fillId="19" borderId="12" xfId="0" applyFont="1" applyFill="1" applyBorder="1" applyAlignment="1">
      <alignment horizontal="center"/>
    </xf>
    <xf numFmtId="0" fontId="202" fillId="9" borderId="23" xfId="0" applyFont="1" applyFill="1" applyBorder="1"/>
    <xf numFmtId="0" fontId="201" fillId="32" borderId="12" xfId="0" applyFont="1" applyFill="1" applyBorder="1"/>
    <xf numFmtId="0" fontId="0" fillId="16" borderId="23" xfId="0" applyFill="1" applyBorder="1"/>
    <xf numFmtId="0" fontId="2" fillId="16" borderId="23" xfId="0" applyFont="1" applyFill="1" applyBorder="1" applyAlignment="1">
      <alignment horizontal="center"/>
    </xf>
    <xf numFmtId="0" fontId="2" fillId="16" borderId="23" xfId="0" applyFont="1" applyFill="1" applyBorder="1"/>
    <xf numFmtId="0" fontId="0" fillId="32" borderId="0" xfId="0" applyFill="1"/>
    <xf numFmtId="0" fontId="51" fillId="0" borderId="1" xfId="0" applyFont="1" applyBorder="1"/>
    <xf numFmtId="0" fontId="0" fillId="0" borderId="5" xfId="0" applyBorder="1"/>
    <xf numFmtId="0" fontId="200" fillId="49" borderId="2" xfId="0" applyFont="1" applyFill="1" applyBorder="1"/>
    <xf numFmtId="0" fontId="0" fillId="49" borderId="2" xfId="0" applyFill="1" applyBorder="1"/>
    <xf numFmtId="0" fontId="2" fillId="0" borderId="0" xfId="0" applyFont="1" applyBorder="1"/>
    <xf numFmtId="0" fontId="22" fillId="4" borderId="18" xfId="0" applyFont="1" applyFill="1" applyBorder="1" applyAlignment="1">
      <alignment horizontal="center"/>
    </xf>
    <xf numFmtId="0" fontId="0" fillId="5" borderId="4" xfId="0" applyFill="1" applyBorder="1"/>
    <xf numFmtId="0" fontId="177" fillId="5" borderId="4" xfId="0" applyFont="1" applyFill="1" applyBorder="1"/>
    <xf numFmtId="0" fontId="0" fillId="5" borderId="5" xfId="0" applyFill="1" applyBorder="1"/>
    <xf numFmtId="0" fontId="177" fillId="50" borderId="1" xfId="0" applyFont="1" applyFill="1" applyBorder="1"/>
    <xf numFmtId="0" fontId="177" fillId="50" borderId="4" xfId="0" applyFont="1" applyFill="1" applyBorder="1"/>
    <xf numFmtId="0" fontId="177" fillId="50" borderId="5" xfId="0" applyFont="1" applyFill="1" applyBorder="1"/>
    <xf numFmtId="0" fontId="22" fillId="37" borderId="1" xfId="0" applyFont="1" applyFill="1" applyBorder="1" applyAlignment="1">
      <alignment horizontal="left"/>
    </xf>
    <xf numFmtId="0" fontId="0" fillId="37" borderId="4" xfId="0" applyFill="1" applyBorder="1"/>
    <xf numFmtId="0" fontId="0" fillId="37" borderId="5" xfId="0" applyFill="1" applyBorder="1"/>
    <xf numFmtId="0" fontId="0" fillId="51" borderId="1" xfId="0" applyFill="1" applyBorder="1"/>
    <xf numFmtId="0" fontId="177" fillId="51" borderId="4" xfId="0" applyFont="1" applyFill="1" applyBorder="1" applyAlignment="1">
      <alignment horizontal="center"/>
    </xf>
    <xf numFmtId="0" fontId="0" fillId="51" borderId="5" xfId="0" applyFill="1" applyBorder="1"/>
    <xf numFmtId="0" fontId="0" fillId="0" borderId="6" xfId="0" applyBorder="1"/>
    <xf numFmtId="0" fontId="2" fillId="22" borderId="23" xfId="0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/>
    </xf>
    <xf numFmtId="0" fontId="1" fillId="16" borderId="12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0" fontId="1" fillId="16" borderId="23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" fillId="16" borderId="61" xfId="0" applyFont="1" applyFill="1" applyBorder="1" applyAlignment="1">
      <alignment horizontal="center"/>
    </xf>
    <xf numFmtId="0" fontId="2" fillId="22" borderId="53" xfId="0" applyFont="1" applyFill="1" applyBorder="1" applyAlignment="1">
      <alignment horizontal="center"/>
    </xf>
    <xf numFmtId="0" fontId="2" fillId="45" borderId="33" xfId="0" applyFont="1" applyFill="1" applyBorder="1" applyAlignment="1">
      <alignment horizontal="center"/>
    </xf>
    <xf numFmtId="0" fontId="2" fillId="45" borderId="13" xfId="0" applyFont="1" applyFill="1" applyBorder="1" applyAlignment="1">
      <alignment horizontal="center"/>
    </xf>
    <xf numFmtId="0" fontId="2" fillId="45" borderId="12" xfId="0" applyFont="1" applyFill="1" applyBorder="1" applyAlignment="1">
      <alignment horizontal="center"/>
    </xf>
    <xf numFmtId="0" fontId="2" fillId="45" borderId="2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3" xfId="0" applyFont="1" applyFill="1" applyBorder="1" applyAlignment="1">
      <alignment horizontal="center"/>
    </xf>
    <xf numFmtId="0" fontId="75" fillId="12" borderId="24" xfId="0" applyFont="1" applyFill="1" applyBorder="1" applyAlignment="1">
      <alignment horizontal="center"/>
    </xf>
    <xf numFmtId="0" fontId="22" fillId="52" borderId="24" xfId="0" applyFont="1" applyFill="1" applyBorder="1" applyAlignment="1">
      <alignment horizontal="center"/>
    </xf>
    <xf numFmtId="0" fontId="22" fillId="52" borderId="36" xfId="0" applyFont="1" applyFill="1" applyBorder="1" applyAlignment="1">
      <alignment horizontal="center"/>
    </xf>
    <xf numFmtId="0" fontId="22" fillId="52" borderId="37" xfId="0" applyFont="1" applyFill="1" applyBorder="1" applyAlignment="1">
      <alignment horizontal="center"/>
    </xf>
    <xf numFmtId="0" fontId="22" fillId="50" borderId="37" xfId="0" applyFont="1" applyFill="1" applyBorder="1" applyAlignment="1">
      <alignment horizontal="center"/>
    </xf>
    <xf numFmtId="0" fontId="22" fillId="50" borderId="36" xfId="0" applyFont="1" applyFill="1" applyBorder="1" applyAlignment="1">
      <alignment horizontal="center"/>
    </xf>
    <xf numFmtId="0" fontId="22" fillId="53" borderId="37" xfId="0" applyFont="1" applyFill="1" applyBorder="1" applyAlignment="1">
      <alignment horizontal="center"/>
    </xf>
    <xf numFmtId="0" fontId="22" fillId="53" borderId="36" xfId="0" applyFont="1" applyFill="1" applyBorder="1" applyAlignment="1">
      <alignment horizontal="center"/>
    </xf>
    <xf numFmtId="0" fontId="22" fillId="51" borderId="37" xfId="0" applyFont="1" applyFill="1" applyBorder="1" applyAlignment="1">
      <alignment horizontal="center"/>
    </xf>
    <xf numFmtId="0" fontId="22" fillId="51" borderId="36" xfId="0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21" borderId="40" xfId="0" applyFont="1" applyFill="1" applyBorder="1" applyAlignment="1">
      <alignment horizontal="center"/>
    </xf>
    <xf numFmtId="0" fontId="1" fillId="21" borderId="40" xfId="0" applyFont="1" applyFill="1" applyBorder="1" applyAlignment="1">
      <alignment horizontal="center"/>
    </xf>
    <xf numFmtId="0" fontId="1" fillId="21" borderId="38" xfId="0" applyFont="1" applyFill="1" applyBorder="1" applyAlignment="1">
      <alignment horizontal="center"/>
    </xf>
    <xf numFmtId="0" fontId="1" fillId="21" borderId="39" xfId="0" applyFont="1" applyFill="1" applyBorder="1" applyAlignment="1">
      <alignment horizontal="center"/>
    </xf>
    <xf numFmtId="0" fontId="2" fillId="21" borderId="38" xfId="0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75" fillId="21" borderId="40" xfId="0" applyFont="1" applyFill="1" applyBorder="1" applyAlignment="1">
      <alignment horizontal="center"/>
    </xf>
    <xf numFmtId="0" fontId="75" fillId="21" borderId="33" xfId="0" applyFont="1" applyFill="1" applyBorder="1" applyAlignment="1">
      <alignment horizontal="center"/>
    </xf>
    <xf numFmtId="0" fontId="1" fillId="21" borderId="33" xfId="0" applyFont="1" applyFill="1" applyBorder="1" applyAlignment="1">
      <alignment horizontal="center"/>
    </xf>
    <xf numFmtId="0" fontId="1" fillId="21" borderId="34" xfId="0" applyFont="1" applyFill="1" applyBorder="1" applyAlignment="1">
      <alignment horizontal="center"/>
    </xf>
    <xf numFmtId="0" fontId="1" fillId="21" borderId="57" xfId="0" applyFont="1" applyFill="1" applyBorder="1" applyAlignment="1">
      <alignment horizontal="center"/>
    </xf>
    <xf numFmtId="0" fontId="2" fillId="21" borderId="34" xfId="0" applyFont="1" applyFill="1" applyBorder="1" applyAlignment="1">
      <alignment horizontal="center"/>
    </xf>
    <xf numFmtId="0" fontId="2" fillId="21" borderId="48" xfId="0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32" borderId="19" xfId="0" applyFill="1" applyBorder="1"/>
    <xf numFmtId="0" fontId="141" fillId="32" borderId="22" xfId="0" applyFont="1" applyFill="1" applyBorder="1"/>
    <xf numFmtId="0" fontId="141" fillId="32" borderId="0" xfId="0" applyFont="1" applyFill="1" applyBorder="1"/>
    <xf numFmtId="0" fontId="0" fillId="21" borderId="17" xfId="0" applyFill="1" applyBorder="1"/>
    <xf numFmtId="0" fontId="0" fillId="21" borderId="18" xfId="0" applyFill="1" applyBorder="1"/>
    <xf numFmtId="0" fontId="0" fillId="32" borderId="0" xfId="0" applyFill="1" applyBorder="1"/>
    <xf numFmtId="0" fontId="2" fillId="36" borderId="1" xfId="0" applyFont="1" applyFill="1" applyBorder="1" applyAlignment="1">
      <alignment horizontal="center"/>
    </xf>
    <xf numFmtId="0" fontId="2" fillId="36" borderId="23" xfId="0" applyFont="1" applyFill="1" applyBorder="1" applyAlignment="1">
      <alignment horizontal="center"/>
    </xf>
    <xf numFmtId="0" fontId="2" fillId="36" borderId="4" xfId="0" applyFont="1" applyFill="1" applyBorder="1" applyAlignment="1">
      <alignment horizontal="center"/>
    </xf>
    <xf numFmtId="0" fontId="204" fillId="32" borderId="62" xfId="0" applyFont="1" applyFill="1" applyBorder="1"/>
    <xf numFmtId="0" fontId="0" fillId="21" borderId="10" xfId="0" applyFill="1" applyBorder="1"/>
    <xf numFmtId="0" fontId="80" fillId="52" borderId="4" xfId="0" applyFont="1" applyFill="1" applyBorder="1" applyAlignment="1">
      <alignment horizontal="center"/>
    </xf>
    <xf numFmtId="0" fontId="80" fillId="52" borderId="28" xfId="0" applyFont="1" applyFill="1" applyBorder="1" applyAlignment="1">
      <alignment horizontal="center"/>
    </xf>
    <xf numFmtId="0" fontId="80" fillId="52" borderId="29" xfId="0" applyFont="1" applyFill="1" applyBorder="1" applyAlignment="1">
      <alignment horizontal="center"/>
    </xf>
    <xf numFmtId="0" fontId="80" fillId="52" borderId="43" xfId="0" applyFont="1" applyFill="1" applyBorder="1" applyAlignment="1">
      <alignment horizontal="center"/>
    </xf>
    <xf numFmtId="0" fontId="80" fillId="32" borderId="62" xfId="0" applyFont="1" applyFill="1" applyBorder="1" applyAlignment="1">
      <alignment horizontal="center"/>
    </xf>
    <xf numFmtId="0" fontId="2" fillId="16" borderId="52" xfId="0" applyFont="1" applyFill="1" applyBorder="1" applyAlignment="1">
      <alignment horizontal="center"/>
    </xf>
    <xf numFmtId="0" fontId="2" fillId="16" borderId="53" xfId="0" applyFont="1" applyFill="1" applyBorder="1" applyAlignment="1">
      <alignment horizontal="center"/>
    </xf>
    <xf numFmtId="0" fontId="80" fillId="50" borderId="0" xfId="0" applyFont="1" applyFill="1" applyBorder="1"/>
    <xf numFmtId="0" fontId="145" fillId="50" borderId="0" xfId="0" applyFont="1" applyFill="1" applyBorder="1"/>
    <xf numFmtId="0" fontId="80" fillId="50" borderId="35" xfId="0" applyFont="1" applyFill="1" applyBorder="1" applyAlignment="1">
      <alignment horizontal="center"/>
    </xf>
    <xf numFmtId="0" fontId="80" fillId="50" borderId="46" xfId="0" applyFont="1" applyFill="1" applyBorder="1" applyAlignment="1">
      <alignment horizontal="center"/>
    </xf>
    <xf numFmtId="0" fontId="80" fillId="50" borderId="45" xfId="0" applyFont="1" applyFill="1" applyBorder="1" applyAlignment="1">
      <alignment horizontal="center"/>
    </xf>
    <xf numFmtId="0" fontId="145" fillId="32" borderId="62" xfId="0" applyFont="1" applyFill="1" applyBorder="1"/>
    <xf numFmtId="0" fontId="0" fillId="32" borderId="13" xfId="0" applyFill="1" applyBorder="1"/>
    <xf numFmtId="0" fontId="80" fillId="37" borderId="4" xfId="0" applyFont="1" applyFill="1" applyBorder="1"/>
    <xf numFmtId="0" fontId="145" fillId="37" borderId="4" xfId="0" applyFont="1" applyFill="1" applyBorder="1"/>
    <xf numFmtId="0" fontId="80" fillId="53" borderId="35" xfId="0" applyFont="1" applyFill="1" applyBorder="1" applyAlignment="1">
      <alignment horizontal="center"/>
    </xf>
    <xf numFmtId="0" fontId="80" fillId="53" borderId="46" xfId="0" applyFont="1" applyFill="1" applyBorder="1" applyAlignment="1">
      <alignment horizontal="center"/>
    </xf>
    <xf numFmtId="0" fontId="80" fillId="53" borderId="45" xfId="0" applyFont="1" applyFill="1" applyBorder="1" applyAlignment="1">
      <alignment horizontal="center"/>
    </xf>
    <xf numFmtId="0" fontId="0" fillId="32" borderId="12" xfId="0" applyFill="1" applyBorder="1"/>
    <xf numFmtId="0" fontId="0" fillId="32" borderId="22" xfId="0" applyFill="1" applyBorder="1"/>
    <xf numFmtId="0" fontId="80" fillId="51" borderId="2" xfId="0" applyFont="1" applyFill="1" applyBorder="1"/>
    <xf numFmtId="0" fontId="87" fillId="51" borderId="2" xfId="0" applyFont="1" applyFill="1" applyBorder="1"/>
    <xf numFmtId="0" fontId="80" fillId="51" borderId="40" xfId="0" applyFont="1" applyFill="1" applyBorder="1" applyAlignment="1">
      <alignment horizontal="center"/>
    </xf>
    <xf numFmtId="0" fontId="80" fillId="51" borderId="38" xfId="0" applyFont="1" applyFill="1" applyBorder="1" applyAlignment="1">
      <alignment horizontal="center"/>
    </xf>
    <xf numFmtId="0" fontId="80" fillId="51" borderId="39" xfId="0" applyFont="1" applyFill="1" applyBorder="1" applyAlignment="1">
      <alignment horizontal="center"/>
    </xf>
    <xf numFmtId="0" fontId="87" fillId="32" borderId="62" xfId="0" applyFont="1" applyFill="1" applyBorder="1"/>
    <xf numFmtId="0" fontId="151" fillId="13" borderId="1" xfId="0" applyFont="1" applyFill="1" applyBorder="1"/>
    <xf numFmtId="0" fontId="158" fillId="13" borderId="4" xfId="0" applyFont="1" applyFill="1" applyBorder="1"/>
    <xf numFmtId="0" fontId="158" fillId="13" borderId="17" xfId="0" applyFont="1" applyFill="1" applyBorder="1"/>
    <xf numFmtId="0" fontId="151" fillId="13" borderId="17" xfId="0" applyFont="1" applyFill="1" applyBorder="1"/>
    <xf numFmtId="0" fontId="151" fillId="13" borderId="10" xfId="0" applyFont="1" applyFill="1" applyBorder="1"/>
    <xf numFmtId="0" fontId="2" fillId="4" borderId="1" xfId="0" applyFont="1" applyFill="1" applyBorder="1"/>
    <xf numFmtId="0" fontId="4" fillId="12" borderId="19" xfId="0" applyFont="1" applyFill="1" applyBorder="1"/>
    <xf numFmtId="0" fontId="4" fillId="19" borderId="33" xfId="0" applyFont="1" applyFill="1" applyBorder="1"/>
    <xf numFmtId="0" fontId="0" fillId="19" borderId="20" xfId="0" applyFill="1" applyBorder="1"/>
    <xf numFmtId="0" fontId="4" fillId="0" borderId="19" xfId="0" applyFont="1" applyBorder="1"/>
    <xf numFmtId="0" fontId="4" fillId="7" borderId="1" xfId="0" applyFont="1" applyFill="1" applyBorder="1"/>
    <xf numFmtId="0" fontId="2" fillId="7" borderId="1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4" fillId="16" borderId="6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12" fillId="7" borderId="17" xfId="0" applyFont="1" applyFill="1" applyBorder="1" applyAlignment="1">
      <alignment horizontal="center"/>
    </xf>
    <xf numFmtId="0" fontId="15" fillId="19" borderId="22" xfId="0" applyFont="1" applyFill="1" applyBorder="1" applyAlignment="1">
      <alignment horizontal="center"/>
    </xf>
    <xf numFmtId="0" fontId="12" fillId="19" borderId="22" xfId="0" applyFont="1" applyFill="1" applyBorder="1" applyAlignment="1">
      <alignment horizontal="center"/>
    </xf>
    <xf numFmtId="0" fontId="13" fillId="19" borderId="22" xfId="0" applyFont="1" applyFill="1" applyBorder="1" applyAlignment="1">
      <alignment horizontal="center"/>
    </xf>
    <xf numFmtId="0" fontId="0" fillId="19" borderId="0" xfId="0" applyFill="1"/>
    <xf numFmtId="0" fontId="94" fillId="3" borderId="23" xfId="0" applyFont="1" applyFill="1" applyBorder="1" applyAlignment="1">
      <alignment horizontal="center"/>
    </xf>
    <xf numFmtId="0" fontId="94" fillId="21" borderId="22" xfId="0" applyFont="1" applyFill="1" applyBorder="1" applyAlignment="1">
      <alignment horizontal="center"/>
    </xf>
    <xf numFmtId="0" fontId="59" fillId="21" borderId="19" xfId="0" applyFont="1" applyFill="1" applyBorder="1"/>
    <xf numFmtId="0" fontId="75" fillId="0" borderId="23" xfId="0" applyFont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12" fillId="22" borderId="22" xfId="0" applyFont="1" applyFill="1" applyBorder="1" applyAlignment="1">
      <alignment horizontal="center"/>
    </xf>
    <xf numFmtId="0" fontId="12" fillId="32" borderId="23" xfId="0" applyFont="1" applyFill="1" applyBorder="1" applyAlignment="1">
      <alignment horizontal="center"/>
    </xf>
    <xf numFmtId="0" fontId="12" fillId="22" borderId="0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59" fillId="7" borderId="18" xfId="0" applyFont="1" applyFill="1" applyBorder="1"/>
    <xf numFmtId="0" fontId="4" fillId="12" borderId="23" xfId="0" applyFont="1" applyFill="1" applyBorder="1"/>
    <xf numFmtId="0" fontId="4" fillId="19" borderId="19" xfId="0" applyFont="1" applyFill="1" applyBorder="1"/>
    <xf numFmtId="0" fontId="9" fillId="7" borderId="22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8" fillId="7" borderId="22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/>
    </xf>
    <xf numFmtId="0" fontId="4" fillId="7" borderId="6" xfId="0" applyFont="1" applyFill="1" applyBorder="1"/>
    <xf numFmtId="0" fontId="11" fillId="7" borderId="0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14" fillId="19" borderId="22" xfId="0" applyFont="1" applyFill="1" applyBorder="1" applyAlignment="1">
      <alignment horizontal="center"/>
    </xf>
    <xf numFmtId="0" fontId="184" fillId="19" borderId="22" xfId="0" applyFont="1" applyFill="1" applyBorder="1" applyAlignment="1">
      <alignment horizontal="center" vertical="center"/>
    </xf>
    <xf numFmtId="0" fontId="4" fillId="0" borderId="13" xfId="0" applyFont="1" applyBorder="1" applyAlignment="1"/>
    <xf numFmtId="0" fontId="0" fillId="0" borderId="19" xfId="0" applyBorder="1" applyAlignment="1"/>
    <xf numFmtId="0" fontId="0" fillId="0" borderId="6" xfId="0" applyBorder="1" applyAlignment="1"/>
    <xf numFmtId="49" fontId="6" fillId="5" borderId="12" xfId="0" applyNumberFormat="1" applyFont="1" applyFill="1" applyBorder="1" applyAlignment="1">
      <alignment horizontal="center"/>
    </xf>
    <xf numFmtId="49" fontId="10" fillId="5" borderId="18" xfId="0" applyNumberFormat="1" applyFont="1" applyFill="1" applyBorder="1" applyAlignment="1">
      <alignment horizontal="center"/>
    </xf>
    <xf numFmtId="49" fontId="6" fillId="5" borderId="3" xfId="0" applyNumberFormat="1" applyFont="1" applyFill="1" applyBorder="1" applyAlignment="1">
      <alignment horizontal="center"/>
    </xf>
    <xf numFmtId="49" fontId="10" fillId="5" borderId="10" xfId="0" applyNumberFormat="1" applyFont="1" applyFill="1" applyBorder="1" applyAlignment="1">
      <alignment horizontal="center"/>
    </xf>
    <xf numFmtId="0" fontId="87" fillId="4" borderId="13" xfId="2" applyFont="1" applyFill="1" applyBorder="1" applyAlignment="1">
      <alignment horizontal="center" vertical="center"/>
    </xf>
    <xf numFmtId="0" fontId="87" fillId="4" borderId="6" xfId="2" applyFont="1" applyFill="1" applyBorder="1" applyAlignment="1">
      <alignment horizontal="center" vertical="center"/>
    </xf>
    <xf numFmtId="0" fontId="87" fillId="4" borderId="3" xfId="2" applyFont="1" applyFill="1" applyBorder="1" applyAlignment="1">
      <alignment horizontal="center" vertical="center"/>
    </xf>
    <xf numFmtId="0" fontId="87" fillId="4" borderId="10" xfId="2" applyFont="1" applyFill="1" applyBorder="1" applyAlignment="1">
      <alignment horizontal="center" vertical="center"/>
    </xf>
    <xf numFmtId="0" fontId="87" fillId="4" borderId="12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7" fillId="4" borderId="18" xfId="2" applyFont="1" applyFill="1" applyBorder="1" applyAlignment="1">
      <alignment horizontal="center" vertical="center"/>
    </xf>
    <xf numFmtId="0" fontId="87" fillId="4" borderId="22" xfId="2" applyFont="1" applyFill="1" applyBorder="1" applyAlignment="1">
      <alignment horizontal="center" vertical="center"/>
    </xf>
    <xf numFmtId="0" fontId="87" fillId="4" borderId="2" xfId="2" applyFont="1" applyFill="1" applyBorder="1" applyAlignment="1">
      <alignment horizontal="center" vertical="center"/>
    </xf>
    <xf numFmtId="0" fontId="87" fillId="4" borderId="17" xfId="2" applyFont="1" applyFill="1" applyBorder="1" applyAlignment="1">
      <alignment horizontal="center" vertical="center"/>
    </xf>
    <xf numFmtId="49" fontId="2" fillId="35" borderId="1" xfId="2" applyNumberFormat="1" applyFont="1" applyFill="1" applyBorder="1" applyAlignment="1">
      <alignment horizontal="center"/>
    </xf>
    <xf numFmtId="49" fontId="2" fillId="35" borderId="5" xfId="0" applyNumberFormat="1" applyFont="1" applyFill="1" applyBorder="1" applyAlignment="1">
      <alignment horizontal="center"/>
    </xf>
    <xf numFmtId="0" fontId="86" fillId="16" borderId="13" xfId="2" applyFont="1" applyFill="1" applyBorder="1" applyAlignment="1">
      <alignment horizontal="center"/>
    </xf>
    <xf numFmtId="0" fontId="143" fillId="0" borderId="3" xfId="0" applyFont="1" applyBorder="1" applyAlignment="1">
      <alignment horizontal="center"/>
    </xf>
    <xf numFmtId="0" fontId="47" fillId="14" borderId="12" xfId="2" applyFont="1" applyFill="1" applyBorder="1" applyAlignment="1">
      <alignment horizontal="center"/>
    </xf>
    <xf numFmtId="0" fontId="147" fillId="0" borderId="18" xfId="0" applyFont="1" applyBorder="1" applyAlignment="1">
      <alignment horizontal="center"/>
    </xf>
    <xf numFmtId="0" fontId="146" fillId="19" borderId="12" xfId="2" applyFont="1" applyFill="1" applyBorder="1" applyAlignment="1">
      <alignment horizontal="center"/>
    </xf>
    <xf numFmtId="0" fontId="148" fillId="19" borderId="18" xfId="0" applyFont="1" applyFill="1" applyBorder="1" applyAlignment="1">
      <alignment horizontal="center"/>
    </xf>
    <xf numFmtId="0" fontId="2" fillId="36" borderId="1" xfId="2" applyFont="1" applyFill="1" applyBorder="1" applyAlignment="1">
      <alignment horizontal="center"/>
    </xf>
    <xf numFmtId="0" fontId="2" fillId="36" borderId="4" xfId="2" applyFont="1" applyFill="1" applyBorder="1" applyAlignment="1">
      <alignment horizontal="center"/>
    </xf>
    <xf numFmtId="0" fontId="2" fillId="36" borderId="5" xfId="2" applyFont="1" applyFill="1" applyBorder="1" applyAlignment="1">
      <alignment horizontal="center"/>
    </xf>
    <xf numFmtId="49" fontId="184" fillId="5" borderId="12" xfId="2" applyNumberFormat="1" applyFont="1" applyFill="1" applyBorder="1" applyAlignment="1">
      <alignment horizontal="center"/>
    </xf>
    <xf numFmtId="49" fontId="184" fillId="5" borderId="18" xfId="2" applyNumberFormat="1" applyFont="1" applyFill="1" applyBorder="1" applyAlignment="1">
      <alignment horizontal="center"/>
    </xf>
    <xf numFmtId="49" fontId="185" fillId="14" borderId="12" xfId="2" applyNumberFormat="1" applyFont="1" applyFill="1" applyBorder="1" applyAlignment="1">
      <alignment horizontal="center"/>
    </xf>
    <xf numFmtId="0" fontId="10" fillId="14" borderId="18" xfId="2" applyFont="1" applyFill="1" applyBorder="1" applyAlignment="1">
      <alignment horizontal="center"/>
    </xf>
    <xf numFmtId="0" fontId="184" fillId="4" borderId="12" xfId="2" applyFont="1" applyFill="1" applyBorder="1" applyAlignment="1">
      <alignment horizontal="center"/>
    </xf>
    <xf numFmtId="0" fontId="184" fillId="4" borderId="18" xfId="2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49" fontId="12" fillId="4" borderId="22" xfId="0" applyNumberFormat="1" applyFont="1" applyFill="1" applyBorder="1" applyAlignment="1">
      <alignment horizontal="center" vertical="center" wrapText="1"/>
    </xf>
    <xf numFmtId="49" fontId="0" fillId="0" borderId="22" xfId="0" applyNumberForma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8" xfId="0" applyBorder="1" applyAlignment="1">
      <alignment vertical="center"/>
    </xf>
    <xf numFmtId="0" fontId="12" fillId="4" borderId="12" xfId="0" applyFont="1" applyFill="1" applyBorder="1" applyAlignment="1">
      <alignment horizontal="center" wrapText="1"/>
    </xf>
    <xf numFmtId="49" fontId="177" fillId="4" borderId="51" xfId="0" applyNumberFormat="1" applyFont="1" applyFill="1" applyBorder="1" applyAlignment="1">
      <alignment horizontal="center"/>
    </xf>
    <xf numFmtId="49" fontId="205" fillId="4" borderId="4" xfId="0" applyNumberFormat="1" applyFont="1" applyFill="1" applyBorder="1" applyAlignment="1">
      <alignment horizontal="center"/>
    </xf>
    <xf numFmtId="49" fontId="205" fillId="4" borderId="5" xfId="0" applyNumberFormat="1" applyFont="1" applyFill="1" applyBorder="1" applyAlignment="1">
      <alignment horizontal="center"/>
    </xf>
    <xf numFmtId="49" fontId="9" fillId="12" borderId="1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9" fillId="12" borderId="5" xfId="0" applyFont="1" applyFill="1" applyBorder="1" applyAlignment="1">
      <alignment horizontal="center"/>
    </xf>
    <xf numFmtId="49" fontId="12" fillId="4" borderId="12" xfId="0" applyNumberFormat="1" applyFont="1" applyFill="1" applyBorder="1" applyAlignment="1">
      <alignment horizontal="center" vertical="center" wrapText="1"/>
    </xf>
  </cellXfs>
  <cellStyles count="7">
    <cellStyle name="Komma" xfId="1" builtinId="3"/>
    <cellStyle name="Komma 2" xfId="3"/>
    <cellStyle name="Komma 3" xfId="4"/>
    <cellStyle name="Standard" xfId="0" builtinId="0"/>
    <cellStyle name="Standard 2" xfId="5"/>
    <cellStyle name="Standard 3" xfId="6"/>
    <cellStyle name="Standard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9" Type="http://schemas.openxmlformats.org/officeDocument/2006/relationships/image" Target="../media/image50.png"/><Relationship Id="rId21" Type="http://schemas.openxmlformats.org/officeDocument/2006/relationships/image" Target="../media/image32.png"/><Relationship Id="rId34" Type="http://schemas.openxmlformats.org/officeDocument/2006/relationships/image" Target="../media/image45.jpe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63" Type="http://schemas.openxmlformats.org/officeDocument/2006/relationships/image" Target="../media/image74.png"/><Relationship Id="rId68" Type="http://schemas.openxmlformats.org/officeDocument/2006/relationships/image" Target="../media/image79.jpeg"/><Relationship Id="rId76" Type="http://schemas.openxmlformats.org/officeDocument/2006/relationships/image" Target="../media/image87.jpeg"/><Relationship Id="rId84" Type="http://schemas.openxmlformats.org/officeDocument/2006/relationships/image" Target="../media/image95.jpeg"/><Relationship Id="rId7" Type="http://schemas.openxmlformats.org/officeDocument/2006/relationships/image" Target="../media/image18.png"/><Relationship Id="rId71" Type="http://schemas.openxmlformats.org/officeDocument/2006/relationships/image" Target="../media/image82.pn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png"/><Relationship Id="rId37" Type="http://schemas.openxmlformats.org/officeDocument/2006/relationships/image" Target="../media/image48.jpeg"/><Relationship Id="rId40" Type="http://schemas.openxmlformats.org/officeDocument/2006/relationships/image" Target="../media/image51.jpeg"/><Relationship Id="rId45" Type="http://schemas.openxmlformats.org/officeDocument/2006/relationships/image" Target="../media/image56.jpe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jpeg"/><Relationship Id="rId74" Type="http://schemas.openxmlformats.org/officeDocument/2006/relationships/image" Target="../media/image85.jpeg"/><Relationship Id="rId79" Type="http://schemas.openxmlformats.org/officeDocument/2006/relationships/image" Target="../media/image90.png"/><Relationship Id="rId5" Type="http://schemas.openxmlformats.org/officeDocument/2006/relationships/image" Target="../media/image16.png"/><Relationship Id="rId61" Type="http://schemas.openxmlformats.org/officeDocument/2006/relationships/image" Target="../media/image72.jpeg"/><Relationship Id="rId82" Type="http://schemas.openxmlformats.org/officeDocument/2006/relationships/image" Target="../media/image93.jpe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31" Type="http://schemas.openxmlformats.org/officeDocument/2006/relationships/image" Target="../media/image42.png"/><Relationship Id="rId44" Type="http://schemas.openxmlformats.org/officeDocument/2006/relationships/image" Target="../media/image55.jpeg"/><Relationship Id="rId52" Type="http://schemas.openxmlformats.org/officeDocument/2006/relationships/image" Target="../media/image63.jpeg"/><Relationship Id="rId60" Type="http://schemas.openxmlformats.org/officeDocument/2006/relationships/image" Target="../media/image71.pn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78" Type="http://schemas.openxmlformats.org/officeDocument/2006/relationships/image" Target="../media/image89.jpeg"/><Relationship Id="rId81" Type="http://schemas.openxmlformats.org/officeDocument/2006/relationships/image" Target="../media/image92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Relationship Id="rId35" Type="http://schemas.openxmlformats.org/officeDocument/2006/relationships/image" Target="../media/image46.png"/><Relationship Id="rId43" Type="http://schemas.openxmlformats.org/officeDocument/2006/relationships/image" Target="../media/image54.jpeg"/><Relationship Id="rId48" Type="http://schemas.openxmlformats.org/officeDocument/2006/relationships/image" Target="../media/image59.png"/><Relationship Id="rId56" Type="http://schemas.openxmlformats.org/officeDocument/2006/relationships/image" Target="../media/image67.jpeg"/><Relationship Id="rId64" Type="http://schemas.openxmlformats.org/officeDocument/2006/relationships/image" Target="../media/image75.png"/><Relationship Id="rId69" Type="http://schemas.openxmlformats.org/officeDocument/2006/relationships/image" Target="../media/image80.jpeg"/><Relationship Id="rId77" Type="http://schemas.openxmlformats.org/officeDocument/2006/relationships/image" Target="../media/image88.png"/><Relationship Id="rId8" Type="http://schemas.openxmlformats.org/officeDocument/2006/relationships/image" Target="../media/image19.jpeg"/><Relationship Id="rId51" Type="http://schemas.openxmlformats.org/officeDocument/2006/relationships/image" Target="../media/image62.jpeg"/><Relationship Id="rId72" Type="http://schemas.openxmlformats.org/officeDocument/2006/relationships/image" Target="../media/image83.png"/><Relationship Id="rId80" Type="http://schemas.openxmlformats.org/officeDocument/2006/relationships/image" Target="../media/image91.jpe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jpeg"/><Relationship Id="rId38" Type="http://schemas.openxmlformats.org/officeDocument/2006/relationships/image" Target="../media/image49.png"/><Relationship Id="rId46" Type="http://schemas.openxmlformats.org/officeDocument/2006/relationships/image" Target="../media/image57.png"/><Relationship Id="rId59" Type="http://schemas.openxmlformats.org/officeDocument/2006/relationships/image" Target="../media/image70.png"/><Relationship Id="rId67" Type="http://schemas.openxmlformats.org/officeDocument/2006/relationships/image" Target="../media/image78.jpeg"/><Relationship Id="rId20" Type="http://schemas.openxmlformats.org/officeDocument/2006/relationships/image" Target="../media/image31.png"/><Relationship Id="rId41" Type="http://schemas.openxmlformats.org/officeDocument/2006/relationships/image" Target="../media/image52.jpeg"/><Relationship Id="rId54" Type="http://schemas.openxmlformats.org/officeDocument/2006/relationships/image" Target="../media/image65.png"/><Relationship Id="rId62" Type="http://schemas.openxmlformats.org/officeDocument/2006/relationships/image" Target="../media/image73.png"/><Relationship Id="rId70" Type="http://schemas.openxmlformats.org/officeDocument/2006/relationships/image" Target="../media/image81.png"/><Relationship Id="rId75" Type="http://schemas.openxmlformats.org/officeDocument/2006/relationships/image" Target="../media/image86.jpeg"/><Relationship Id="rId83" Type="http://schemas.openxmlformats.org/officeDocument/2006/relationships/image" Target="../media/image94.jpe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jpeg"/><Relationship Id="rId36" Type="http://schemas.openxmlformats.org/officeDocument/2006/relationships/image" Target="../media/image47.png"/><Relationship Id="rId49" Type="http://schemas.openxmlformats.org/officeDocument/2006/relationships/image" Target="../media/image60.jpeg"/><Relationship Id="rId57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gif"/><Relationship Id="rId13" Type="http://schemas.openxmlformats.org/officeDocument/2006/relationships/image" Target="../media/image107.gif"/><Relationship Id="rId18" Type="http://schemas.openxmlformats.org/officeDocument/2006/relationships/image" Target="../media/image112.png"/><Relationship Id="rId26" Type="http://schemas.openxmlformats.org/officeDocument/2006/relationships/image" Target="../media/image120.png"/><Relationship Id="rId3" Type="http://schemas.openxmlformats.org/officeDocument/2006/relationships/image" Target="../media/image98.jpeg"/><Relationship Id="rId21" Type="http://schemas.openxmlformats.org/officeDocument/2006/relationships/image" Target="../media/image115.jpeg"/><Relationship Id="rId7" Type="http://schemas.openxmlformats.org/officeDocument/2006/relationships/image" Target="../media/image101.jpeg"/><Relationship Id="rId12" Type="http://schemas.openxmlformats.org/officeDocument/2006/relationships/image" Target="../media/image106.png"/><Relationship Id="rId17" Type="http://schemas.openxmlformats.org/officeDocument/2006/relationships/image" Target="../media/image111.jpeg"/><Relationship Id="rId25" Type="http://schemas.openxmlformats.org/officeDocument/2006/relationships/image" Target="../media/image119.png"/><Relationship Id="rId2" Type="http://schemas.openxmlformats.org/officeDocument/2006/relationships/image" Target="../media/image97.png"/><Relationship Id="rId16" Type="http://schemas.openxmlformats.org/officeDocument/2006/relationships/image" Target="../media/image110.gif"/><Relationship Id="rId20" Type="http://schemas.openxmlformats.org/officeDocument/2006/relationships/image" Target="../media/image114.jpeg"/><Relationship Id="rId1" Type="http://schemas.openxmlformats.org/officeDocument/2006/relationships/image" Target="../media/image96.png"/><Relationship Id="rId6" Type="http://schemas.openxmlformats.org/officeDocument/2006/relationships/image" Target="../media/image100.png"/><Relationship Id="rId11" Type="http://schemas.openxmlformats.org/officeDocument/2006/relationships/image" Target="../media/image105.jpeg"/><Relationship Id="rId24" Type="http://schemas.openxmlformats.org/officeDocument/2006/relationships/image" Target="../media/image118.png"/><Relationship Id="rId5" Type="http://schemas.openxmlformats.org/officeDocument/2006/relationships/image" Target="../media/image99.jpeg"/><Relationship Id="rId15" Type="http://schemas.openxmlformats.org/officeDocument/2006/relationships/image" Target="../media/image109.jpeg"/><Relationship Id="rId23" Type="http://schemas.openxmlformats.org/officeDocument/2006/relationships/image" Target="../media/image117.jpeg"/><Relationship Id="rId28" Type="http://schemas.openxmlformats.org/officeDocument/2006/relationships/image" Target="../media/image122.gif"/><Relationship Id="rId10" Type="http://schemas.openxmlformats.org/officeDocument/2006/relationships/image" Target="../media/image104.png"/><Relationship Id="rId19" Type="http://schemas.openxmlformats.org/officeDocument/2006/relationships/image" Target="../media/image113.jpeg"/><Relationship Id="rId4" Type="http://schemas.openxmlformats.org/officeDocument/2006/relationships/hyperlink" Target="javascript:;" TargetMode="External"/><Relationship Id="rId9" Type="http://schemas.openxmlformats.org/officeDocument/2006/relationships/image" Target="../media/image103.gif"/><Relationship Id="rId14" Type="http://schemas.openxmlformats.org/officeDocument/2006/relationships/image" Target="../media/image108.jpeg"/><Relationship Id="rId22" Type="http://schemas.openxmlformats.org/officeDocument/2006/relationships/image" Target="../media/image116.png"/><Relationship Id="rId27" Type="http://schemas.openxmlformats.org/officeDocument/2006/relationships/image" Target="../media/image1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5</xdr:row>
      <xdr:rowOff>9525</xdr:rowOff>
    </xdr:to>
    <xdr:pic>
      <xdr:nvPicPr>
        <xdr:cNvPr id="2" name="Grafik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13</xdr:col>
      <xdr:colOff>19050</xdr:colOff>
      <xdr:row>5</xdr:row>
      <xdr:rowOff>638175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85825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6</xdr:row>
      <xdr:rowOff>9525</xdr:rowOff>
    </xdr:to>
    <xdr:pic>
      <xdr:nvPicPr>
        <xdr:cNvPr id="3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885825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15</xdr:col>
      <xdr:colOff>0</xdr:colOff>
      <xdr:row>6</xdr:row>
      <xdr:rowOff>9525</xdr:rowOff>
    </xdr:to>
    <xdr:pic>
      <xdr:nvPicPr>
        <xdr:cNvPr id="4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8582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561975</xdr:colOff>
      <xdr:row>5</xdr:row>
      <xdr:rowOff>638175</xdr:rowOff>
    </xdr:to>
    <xdr:pic>
      <xdr:nvPicPr>
        <xdr:cNvPr id="5" name="Grafi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</xdr:row>
      <xdr:rowOff>342900</xdr:rowOff>
    </xdr:from>
    <xdr:to>
      <xdr:col>16</xdr:col>
      <xdr:colOff>571500</xdr:colOff>
      <xdr:row>6</xdr:row>
      <xdr:rowOff>9525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87630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6</xdr:row>
      <xdr:rowOff>0</xdr:rowOff>
    </xdr:to>
    <xdr:pic>
      <xdr:nvPicPr>
        <xdr:cNvPr id="7" name="Grafik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571500</xdr:colOff>
      <xdr:row>6</xdr:row>
      <xdr:rowOff>0</xdr:rowOff>
    </xdr:to>
    <xdr:pic>
      <xdr:nvPicPr>
        <xdr:cNvPr id="8" name="Grafi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638175</xdr:rowOff>
    </xdr:to>
    <xdr:pic>
      <xdr:nvPicPr>
        <xdr:cNvPr id="9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885825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638175</xdr:rowOff>
    </xdr:to>
    <xdr:pic>
      <xdr:nvPicPr>
        <xdr:cNvPr id="10" name="Grafik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561975</xdr:colOff>
      <xdr:row>5</xdr:row>
      <xdr:rowOff>638175</xdr:rowOff>
    </xdr:to>
    <xdr:pic>
      <xdr:nvPicPr>
        <xdr:cNvPr id="11" name="Grafik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561975</xdr:colOff>
      <xdr:row>5</xdr:row>
      <xdr:rowOff>638175</xdr:rowOff>
    </xdr:to>
    <xdr:pic>
      <xdr:nvPicPr>
        <xdr:cNvPr id="12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571500</xdr:colOff>
      <xdr:row>6</xdr:row>
      <xdr:rowOff>9525</xdr:rowOff>
    </xdr:to>
    <xdr:pic>
      <xdr:nvPicPr>
        <xdr:cNvPr id="13" name="Grafik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6</xdr:row>
      <xdr:rowOff>9525</xdr:rowOff>
    </xdr:to>
    <xdr:pic>
      <xdr:nvPicPr>
        <xdr:cNvPr id="14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571500</xdr:colOff>
      <xdr:row>6</xdr:row>
      <xdr:rowOff>9525</xdr:rowOff>
    </xdr:to>
    <xdr:pic>
      <xdr:nvPicPr>
        <xdr:cNvPr id="15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571500</xdr:colOff>
      <xdr:row>6</xdr:row>
      <xdr:rowOff>9525</xdr:rowOff>
    </xdr:to>
    <xdr:pic>
      <xdr:nvPicPr>
        <xdr:cNvPr id="16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571500</xdr:colOff>
      <xdr:row>6</xdr:row>
      <xdr:rowOff>9525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571500</xdr:colOff>
      <xdr:row>6</xdr:row>
      <xdr:rowOff>9525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19050</xdr:rowOff>
    </xdr:to>
    <xdr:pic>
      <xdr:nvPicPr>
        <xdr:cNvPr id="19" name="Grafik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5825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</xdr:colOff>
      <xdr:row>5</xdr:row>
      <xdr:rowOff>19050</xdr:rowOff>
    </xdr:from>
    <xdr:to>
      <xdr:col>12</xdr:col>
      <xdr:colOff>0</xdr:colOff>
      <xdr:row>5</xdr:row>
      <xdr:rowOff>504825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4" y="885825"/>
          <a:ext cx="57150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19049</xdr:colOff>
      <xdr:row>5</xdr:row>
      <xdr:rowOff>19050</xdr:rowOff>
    </xdr:from>
    <xdr:to>
      <xdr:col>8</xdr:col>
      <xdr:colOff>571500</xdr:colOff>
      <xdr:row>5</xdr:row>
      <xdr:rowOff>504825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4" y="885825"/>
          <a:ext cx="55245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9526</xdr:colOff>
      <xdr:row>5</xdr:row>
      <xdr:rowOff>9525</xdr:rowOff>
    </xdr:from>
    <xdr:to>
      <xdr:col>7</xdr:col>
      <xdr:colOff>571500</xdr:colOff>
      <xdr:row>5</xdr:row>
      <xdr:rowOff>504825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6" y="876300"/>
          <a:ext cx="561974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9525</xdr:rowOff>
    </xdr:from>
    <xdr:to>
      <xdr:col>13</xdr:col>
      <xdr:colOff>571500</xdr:colOff>
      <xdr:row>5</xdr:row>
      <xdr:rowOff>504825</xdr:rowOff>
    </xdr:to>
    <xdr:pic>
      <xdr:nvPicPr>
        <xdr:cNvPr id="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0</xdr:colOff>
      <xdr:row>5</xdr:row>
      <xdr:rowOff>9525</xdr:rowOff>
    </xdr:from>
    <xdr:to>
      <xdr:col>15</xdr:col>
      <xdr:colOff>552450</xdr:colOff>
      <xdr:row>5</xdr:row>
      <xdr:rowOff>504825</xdr:rowOff>
    </xdr:to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571500</xdr:colOff>
      <xdr:row>5</xdr:row>
      <xdr:rowOff>9525</xdr:rowOff>
    </xdr:from>
    <xdr:to>
      <xdr:col>16</xdr:col>
      <xdr:colOff>552450</xdr:colOff>
      <xdr:row>5</xdr:row>
      <xdr:rowOff>504825</xdr:rowOff>
    </xdr:to>
    <xdr:pic>
      <xdr:nvPicPr>
        <xdr:cNvPr id="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28574</xdr:colOff>
      <xdr:row>5</xdr:row>
      <xdr:rowOff>9525</xdr:rowOff>
    </xdr:from>
    <xdr:to>
      <xdr:col>12</xdr:col>
      <xdr:colOff>571499</xdr:colOff>
      <xdr:row>5</xdr:row>
      <xdr:rowOff>495300</xdr:rowOff>
    </xdr:to>
    <xdr:pic>
      <xdr:nvPicPr>
        <xdr:cNvPr id="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599" y="876300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19049</xdr:colOff>
      <xdr:row>5</xdr:row>
      <xdr:rowOff>0</xdr:rowOff>
    </xdr:from>
    <xdr:to>
      <xdr:col>2</xdr:col>
      <xdr:colOff>581024</xdr:colOff>
      <xdr:row>5</xdr:row>
      <xdr:rowOff>495300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5</xdr:row>
      <xdr:rowOff>504825</xdr:rowOff>
    </xdr:to>
    <xdr:pic>
      <xdr:nvPicPr>
        <xdr:cNvPr id="1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9524</xdr:colOff>
      <xdr:row>4</xdr:row>
      <xdr:rowOff>180974</xdr:rowOff>
    </xdr:from>
    <xdr:to>
      <xdr:col>3</xdr:col>
      <xdr:colOff>571499</xdr:colOff>
      <xdr:row>5</xdr:row>
      <xdr:rowOff>504825</xdr:rowOff>
    </xdr:to>
    <xdr:pic>
      <xdr:nvPicPr>
        <xdr:cNvPr id="11" name="Grafik 10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8324" y="857249"/>
          <a:ext cx="561975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6</xdr:row>
      <xdr:rowOff>0</xdr:rowOff>
    </xdr:to>
    <xdr:pic>
      <xdr:nvPicPr>
        <xdr:cNvPr id="12" name="Picture 19" descr="ANd9GcTz124uMzpxZ7YWBjJT0tIGbNq2ZH4nQ7J5KPVKf-Z6nRajpkGgxQ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38099</xdr:colOff>
      <xdr:row>5</xdr:row>
      <xdr:rowOff>9525</xdr:rowOff>
    </xdr:from>
    <xdr:to>
      <xdr:col>21</xdr:col>
      <xdr:colOff>19049</xdr:colOff>
      <xdr:row>6</xdr:row>
      <xdr:rowOff>9525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49" y="876300"/>
          <a:ext cx="5619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28575</xdr:colOff>
      <xdr:row>5</xdr:row>
      <xdr:rowOff>9525</xdr:rowOff>
    </xdr:from>
    <xdr:to>
      <xdr:col>22</xdr:col>
      <xdr:colOff>19050</xdr:colOff>
      <xdr:row>5</xdr:row>
      <xdr:rowOff>504825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876300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30</xdr:col>
      <xdr:colOff>19050</xdr:colOff>
      <xdr:row>5</xdr:row>
      <xdr:rowOff>0</xdr:rowOff>
    </xdr:from>
    <xdr:to>
      <xdr:col>31</xdr:col>
      <xdr:colOff>0</xdr:colOff>
      <xdr:row>5</xdr:row>
      <xdr:rowOff>485775</xdr:rowOff>
    </xdr:to>
    <xdr:pic>
      <xdr:nvPicPr>
        <xdr:cNvPr id="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27</xdr:col>
      <xdr:colOff>9525</xdr:colOff>
      <xdr:row>5</xdr:row>
      <xdr:rowOff>0</xdr:rowOff>
    </xdr:from>
    <xdr:to>
      <xdr:col>28</xdr:col>
      <xdr:colOff>0</xdr:colOff>
      <xdr:row>5</xdr:row>
      <xdr:rowOff>504825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0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19049</xdr:colOff>
      <xdr:row>5</xdr:row>
      <xdr:rowOff>19050</xdr:rowOff>
    </xdr:from>
    <xdr:to>
      <xdr:col>29</xdr:col>
      <xdr:colOff>581024</xdr:colOff>
      <xdr:row>6</xdr:row>
      <xdr:rowOff>0</xdr:rowOff>
    </xdr:to>
    <xdr:pic>
      <xdr:nvPicPr>
        <xdr:cNvPr id="1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49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31</xdr:col>
      <xdr:colOff>19049</xdr:colOff>
      <xdr:row>5</xdr:row>
      <xdr:rowOff>0</xdr:rowOff>
    </xdr:from>
    <xdr:to>
      <xdr:col>31</xdr:col>
      <xdr:colOff>561975</xdr:colOff>
      <xdr:row>5</xdr:row>
      <xdr:rowOff>495300</xdr:rowOff>
    </xdr:to>
    <xdr:pic>
      <xdr:nvPicPr>
        <xdr:cNvPr id="18" name="Grafik 17" descr="http://japan-product.com/wp-content/uploads/2013/10/Fuji-Heavy-Industries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9" y="866775"/>
          <a:ext cx="54292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28575</xdr:colOff>
      <xdr:row>5</xdr:row>
      <xdr:rowOff>0</xdr:rowOff>
    </xdr:from>
    <xdr:to>
      <xdr:col>33</xdr:col>
      <xdr:colOff>9525</xdr:colOff>
      <xdr:row>5</xdr:row>
      <xdr:rowOff>495300</xdr:rowOff>
    </xdr:to>
    <xdr:pic>
      <xdr:nvPicPr>
        <xdr:cNvPr id="19" name="Picture 43" descr="ANd9GcTZY8ac13BSc6xiGhX5DTTgVKLqsyRgZHSDlWe8zlPSwN2pdg2rZw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" y="866775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5</xdr:row>
      <xdr:rowOff>19050</xdr:rowOff>
    </xdr:from>
    <xdr:to>
      <xdr:col>35</xdr:col>
      <xdr:colOff>561975</xdr:colOff>
      <xdr:row>5</xdr:row>
      <xdr:rowOff>504825</xdr:rowOff>
    </xdr:to>
    <xdr:pic>
      <xdr:nvPicPr>
        <xdr:cNvPr id="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2100" y="885825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37</xdr:col>
      <xdr:colOff>19050</xdr:colOff>
      <xdr:row>5</xdr:row>
      <xdr:rowOff>19051</xdr:rowOff>
    </xdr:from>
    <xdr:to>
      <xdr:col>38</xdr:col>
      <xdr:colOff>9525</xdr:colOff>
      <xdr:row>6</xdr:row>
      <xdr:rowOff>1</xdr:rowOff>
    </xdr:to>
    <xdr:pic>
      <xdr:nvPicPr>
        <xdr:cNvPr id="2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885826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39</xdr:col>
      <xdr:colOff>9525</xdr:colOff>
      <xdr:row>5</xdr:row>
      <xdr:rowOff>19050</xdr:rowOff>
    </xdr:from>
    <xdr:to>
      <xdr:col>39</xdr:col>
      <xdr:colOff>571500</xdr:colOff>
      <xdr:row>5</xdr:row>
      <xdr:rowOff>504825</xdr:rowOff>
    </xdr:to>
    <xdr:pic>
      <xdr:nvPicPr>
        <xdr:cNvPr id="2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66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41</xdr:col>
      <xdr:colOff>28575</xdr:colOff>
      <xdr:row>5</xdr:row>
      <xdr:rowOff>9525</xdr:rowOff>
    </xdr:from>
    <xdr:to>
      <xdr:col>42</xdr:col>
      <xdr:colOff>9525</xdr:colOff>
      <xdr:row>5</xdr:row>
      <xdr:rowOff>495300</xdr:rowOff>
    </xdr:to>
    <xdr:pic>
      <xdr:nvPicPr>
        <xdr:cNvPr id="2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7775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43</xdr:col>
      <xdr:colOff>19049</xdr:colOff>
      <xdr:row>5</xdr:row>
      <xdr:rowOff>19050</xdr:rowOff>
    </xdr:from>
    <xdr:to>
      <xdr:col>43</xdr:col>
      <xdr:colOff>581024</xdr:colOff>
      <xdr:row>6</xdr:row>
      <xdr:rowOff>0</xdr:rowOff>
    </xdr:to>
    <xdr:pic>
      <xdr:nvPicPr>
        <xdr:cNvPr id="2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6024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46</xdr:col>
      <xdr:colOff>9525</xdr:colOff>
      <xdr:row>5</xdr:row>
      <xdr:rowOff>19050</xdr:rowOff>
    </xdr:from>
    <xdr:to>
      <xdr:col>46</xdr:col>
      <xdr:colOff>571500</xdr:colOff>
      <xdr:row>5</xdr:row>
      <xdr:rowOff>504825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95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571499</xdr:colOff>
      <xdr:row>5</xdr:row>
      <xdr:rowOff>19050</xdr:rowOff>
    </xdr:from>
    <xdr:to>
      <xdr:col>49</xdr:col>
      <xdr:colOff>571499</xdr:colOff>
      <xdr:row>5</xdr:row>
      <xdr:rowOff>504825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599" y="88582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50</xdr:col>
      <xdr:colOff>9524</xdr:colOff>
      <xdr:row>5</xdr:row>
      <xdr:rowOff>9525</xdr:rowOff>
    </xdr:from>
    <xdr:to>
      <xdr:col>50</xdr:col>
      <xdr:colOff>571499</xdr:colOff>
      <xdr:row>5</xdr:row>
      <xdr:rowOff>495300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674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51</xdr:col>
      <xdr:colOff>0</xdr:colOff>
      <xdr:row>5</xdr:row>
      <xdr:rowOff>9525</xdr:rowOff>
    </xdr:from>
    <xdr:to>
      <xdr:col>51</xdr:col>
      <xdr:colOff>561975</xdr:colOff>
      <xdr:row>5</xdr:row>
      <xdr:rowOff>504825</xdr:rowOff>
    </xdr:to>
    <xdr:pic>
      <xdr:nvPicPr>
        <xdr:cNvPr id="2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517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52</xdr:col>
      <xdr:colOff>19050</xdr:colOff>
      <xdr:row>5</xdr:row>
      <xdr:rowOff>9525</xdr:rowOff>
    </xdr:from>
    <xdr:to>
      <xdr:col>53</xdr:col>
      <xdr:colOff>0</xdr:colOff>
      <xdr:row>5</xdr:row>
      <xdr:rowOff>495300</xdr:rowOff>
    </xdr:to>
    <xdr:pic>
      <xdr:nvPicPr>
        <xdr:cNvPr id="2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0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53</xdr:col>
      <xdr:colOff>9525</xdr:colOff>
      <xdr:row>5</xdr:row>
      <xdr:rowOff>0</xdr:rowOff>
    </xdr:from>
    <xdr:to>
      <xdr:col>54</xdr:col>
      <xdr:colOff>9525</xdr:colOff>
      <xdr:row>5</xdr:row>
      <xdr:rowOff>504825</xdr:rowOff>
    </xdr:to>
    <xdr:pic>
      <xdr:nvPicPr>
        <xdr:cNvPr id="3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0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54</xdr:col>
      <xdr:colOff>19050</xdr:colOff>
      <xdr:row>5</xdr:row>
      <xdr:rowOff>0</xdr:rowOff>
    </xdr:from>
    <xdr:to>
      <xdr:col>54</xdr:col>
      <xdr:colOff>571500</xdr:colOff>
      <xdr:row>5</xdr:row>
      <xdr:rowOff>495300</xdr:rowOff>
    </xdr:to>
    <xdr:pic>
      <xdr:nvPicPr>
        <xdr:cNvPr id="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7300" y="86677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57</xdr:col>
      <xdr:colOff>9524</xdr:colOff>
      <xdr:row>5</xdr:row>
      <xdr:rowOff>9525</xdr:rowOff>
    </xdr:from>
    <xdr:to>
      <xdr:col>57</xdr:col>
      <xdr:colOff>571499</xdr:colOff>
      <xdr:row>5</xdr:row>
      <xdr:rowOff>504825</xdr:rowOff>
    </xdr:to>
    <xdr:pic>
      <xdr:nvPicPr>
        <xdr:cNvPr id="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6574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58</xdr:col>
      <xdr:colOff>9525</xdr:colOff>
      <xdr:row>5</xdr:row>
      <xdr:rowOff>0</xdr:rowOff>
    </xdr:from>
    <xdr:to>
      <xdr:col>58</xdr:col>
      <xdr:colOff>571500</xdr:colOff>
      <xdr:row>5</xdr:row>
      <xdr:rowOff>485775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76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59</xdr:col>
      <xdr:colOff>9525</xdr:colOff>
      <xdr:row>5</xdr:row>
      <xdr:rowOff>9525</xdr:rowOff>
    </xdr:from>
    <xdr:to>
      <xdr:col>59</xdr:col>
      <xdr:colOff>571500</xdr:colOff>
      <xdr:row>5</xdr:row>
      <xdr:rowOff>504825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61</xdr:col>
      <xdr:colOff>19049</xdr:colOff>
      <xdr:row>5</xdr:row>
      <xdr:rowOff>9525</xdr:rowOff>
    </xdr:from>
    <xdr:to>
      <xdr:col>61</xdr:col>
      <xdr:colOff>581024</xdr:colOff>
      <xdr:row>6</xdr:row>
      <xdr:rowOff>0</xdr:rowOff>
    </xdr:to>
    <xdr:pic>
      <xdr:nvPicPr>
        <xdr:cNvPr id="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199" y="87630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62</xdr:col>
      <xdr:colOff>19050</xdr:colOff>
      <xdr:row>5</xdr:row>
      <xdr:rowOff>9525</xdr:rowOff>
    </xdr:from>
    <xdr:to>
      <xdr:col>63</xdr:col>
      <xdr:colOff>9525</xdr:colOff>
      <xdr:row>6</xdr:row>
      <xdr:rowOff>0</xdr:rowOff>
    </xdr:to>
    <xdr:pic>
      <xdr:nvPicPr>
        <xdr:cNvPr id="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1225" y="876300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65</xdr:col>
      <xdr:colOff>19050</xdr:colOff>
      <xdr:row>5</xdr:row>
      <xdr:rowOff>19050</xdr:rowOff>
    </xdr:from>
    <xdr:to>
      <xdr:col>66</xdr:col>
      <xdr:colOff>0</xdr:colOff>
      <xdr:row>6</xdr:row>
      <xdr:rowOff>0</xdr:rowOff>
    </xdr:to>
    <xdr:pic>
      <xdr:nvPicPr>
        <xdr:cNvPr id="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0975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66</xdr:col>
      <xdr:colOff>9524</xdr:colOff>
      <xdr:row>5</xdr:row>
      <xdr:rowOff>0</xdr:rowOff>
    </xdr:from>
    <xdr:to>
      <xdr:col>66</xdr:col>
      <xdr:colOff>571499</xdr:colOff>
      <xdr:row>5</xdr:row>
      <xdr:rowOff>495300</xdr:rowOff>
    </xdr:to>
    <xdr:pic>
      <xdr:nvPicPr>
        <xdr:cNvPr id="3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247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67</xdr:col>
      <xdr:colOff>9524</xdr:colOff>
      <xdr:row>5</xdr:row>
      <xdr:rowOff>9525</xdr:rowOff>
    </xdr:from>
    <xdr:to>
      <xdr:col>67</xdr:col>
      <xdr:colOff>571499</xdr:colOff>
      <xdr:row>5</xdr:row>
      <xdr:rowOff>504825</xdr:rowOff>
    </xdr:to>
    <xdr:pic>
      <xdr:nvPicPr>
        <xdr:cNvPr id="3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499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68</xdr:col>
      <xdr:colOff>9525</xdr:colOff>
      <xdr:row>5</xdr:row>
      <xdr:rowOff>9525</xdr:rowOff>
    </xdr:from>
    <xdr:to>
      <xdr:col>68</xdr:col>
      <xdr:colOff>571500</xdr:colOff>
      <xdr:row>5</xdr:row>
      <xdr:rowOff>504825</xdr:rowOff>
    </xdr:to>
    <xdr:pic>
      <xdr:nvPicPr>
        <xdr:cNvPr id="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45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71</xdr:col>
      <xdr:colOff>19050</xdr:colOff>
      <xdr:row>4</xdr:row>
      <xdr:rowOff>180975</xdr:rowOff>
    </xdr:from>
    <xdr:to>
      <xdr:col>72</xdr:col>
      <xdr:colOff>0</xdr:colOff>
      <xdr:row>5</xdr:row>
      <xdr:rowOff>495300</xdr:rowOff>
    </xdr:to>
    <xdr:pic>
      <xdr:nvPicPr>
        <xdr:cNvPr id="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850" y="85725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72</xdr:col>
      <xdr:colOff>9525</xdr:colOff>
      <xdr:row>5</xdr:row>
      <xdr:rowOff>0</xdr:rowOff>
    </xdr:from>
    <xdr:to>
      <xdr:col>72</xdr:col>
      <xdr:colOff>571500</xdr:colOff>
      <xdr:row>5</xdr:row>
      <xdr:rowOff>495300</xdr:rowOff>
    </xdr:to>
    <xdr:pic>
      <xdr:nvPicPr>
        <xdr:cNvPr id="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19050</xdr:colOff>
      <xdr:row>5</xdr:row>
      <xdr:rowOff>9525</xdr:rowOff>
    </xdr:from>
    <xdr:to>
      <xdr:col>73</xdr:col>
      <xdr:colOff>571500</xdr:colOff>
      <xdr:row>5</xdr:row>
      <xdr:rowOff>495300</xdr:rowOff>
    </xdr:to>
    <xdr:pic>
      <xdr:nvPicPr>
        <xdr:cNvPr id="4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4900" y="87630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581024</xdr:colOff>
      <xdr:row>5</xdr:row>
      <xdr:rowOff>0</xdr:rowOff>
    </xdr:from>
    <xdr:to>
      <xdr:col>74</xdr:col>
      <xdr:colOff>561974</xdr:colOff>
      <xdr:row>5</xdr:row>
      <xdr:rowOff>504825</xdr:rowOff>
    </xdr:to>
    <xdr:pic>
      <xdr:nvPicPr>
        <xdr:cNvPr id="4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6874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75</xdr:col>
      <xdr:colOff>19050</xdr:colOff>
      <xdr:row>5</xdr:row>
      <xdr:rowOff>0</xdr:rowOff>
    </xdr:from>
    <xdr:to>
      <xdr:col>76</xdr:col>
      <xdr:colOff>0</xdr:colOff>
      <xdr:row>5</xdr:row>
      <xdr:rowOff>504825</xdr:rowOff>
    </xdr:to>
    <xdr:pic>
      <xdr:nvPicPr>
        <xdr:cNvPr id="4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78</xdr:col>
      <xdr:colOff>19050</xdr:colOff>
      <xdr:row>5</xdr:row>
      <xdr:rowOff>19050</xdr:rowOff>
    </xdr:from>
    <xdr:to>
      <xdr:col>79</xdr:col>
      <xdr:colOff>9525</xdr:colOff>
      <xdr:row>5</xdr:row>
      <xdr:rowOff>504825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025" y="88582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79</xdr:col>
      <xdr:colOff>28575</xdr:colOff>
      <xdr:row>5</xdr:row>
      <xdr:rowOff>28575</xdr:rowOff>
    </xdr:from>
    <xdr:to>
      <xdr:col>80</xdr:col>
      <xdr:colOff>0</xdr:colOff>
      <xdr:row>6</xdr:row>
      <xdr:rowOff>0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0575" y="89535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76</xdr:col>
      <xdr:colOff>9524</xdr:colOff>
      <xdr:row>5</xdr:row>
      <xdr:rowOff>0</xdr:rowOff>
    </xdr:from>
    <xdr:to>
      <xdr:col>76</xdr:col>
      <xdr:colOff>571499</xdr:colOff>
      <xdr:row>5</xdr:row>
      <xdr:rowOff>495300</xdr:rowOff>
    </xdr:to>
    <xdr:pic>
      <xdr:nvPicPr>
        <xdr:cNvPr id="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84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80</xdr:col>
      <xdr:colOff>19050</xdr:colOff>
      <xdr:row>5</xdr:row>
      <xdr:rowOff>19050</xdr:rowOff>
    </xdr:from>
    <xdr:to>
      <xdr:col>80</xdr:col>
      <xdr:colOff>571500</xdr:colOff>
      <xdr:row>6</xdr:row>
      <xdr:rowOff>0</xdr:rowOff>
    </xdr:to>
    <xdr:pic>
      <xdr:nvPicPr>
        <xdr:cNvPr id="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2075" y="88582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85</xdr:col>
      <xdr:colOff>19050</xdr:colOff>
      <xdr:row>5</xdr:row>
      <xdr:rowOff>19050</xdr:rowOff>
    </xdr:from>
    <xdr:ext cx="533400" cy="476249"/>
    <xdr:pic>
      <xdr:nvPicPr>
        <xdr:cNvPr id="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2925" y="885825"/>
          <a:ext cx="533400" cy="476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86</xdr:col>
      <xdr:colOff>0</xdr:colOff>
      <xdr:row>5</xdr:row>
      <xdr:rowOff>0</xdr:rowOff>
    </xdr:from>
    <xdr:to>
      <xdr:col>86</xdr:col>
      <xdr:colOff>571500</xdr:colOff>
      <xdr:row>5</xdr:row>
      <xdr:rowOff>495300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34900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87</xdr:col>
      <xdr:colOff>9525</xdr:colOff>
      <xdr:row>5</xdr:row>
      <xdr:rowOff>0</xdr:rowOff>
    </xdr:from>
    <xdr:to>
      <xdr:col>88</xdr:col>
      <xdr:colOff>0</xdr:colOff>
      <xdr:row>5</xdr:row>
      <xdr:rowOff>495300</xdr:rowOff>
    </xdr:to>
    <xdr:pic>
      <xdr:nvPicPr>
        <xdr:cNvPr id="5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5450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88</xdr:col>
      <xdr:colOff>28575</xdr:colOff>
      <xdr:row>5</xdr:row>
      <xdr:rowOff>0</xdr:rowOff>
    </xdr:from>
    <xdr:to>
      <xdr:col>89</xdr:col>
      <xdr:colOff>9525</xdr:colOff>
      <xdr:row>5</xdr:row>
      <xdr:rowOff>495300</xdr:rowOff>
    </xdr:to>
    <xdr:pic>
      <xdr:nvPicPr>
        <xdr:cNvPr id="5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55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26</xdr:col>
      <xdr:colOff>19051</xdr:colOff>
      <xdr:row>5</xdr:row>
      <xdr:rowOff>9525</xdr:rowOff>
    </xdr:from>
    <xdr:to>
      <xdr:col>27</xdr:col>
      <xdr:colOff>19050</xdr:colOff>
      <xdr:row>5</xdr:row>
      <xdr:rowOff>504825</xdr:rowOff>
    </xdr:to>
    <xdr:pic>
      <xdr:nvPicPr>
        <xdr:cNvPr id="54" name="Grafik 53" descr="http://www.fcagroup.com/it-IT/media_center/photogallery/PublishingImages/logo_management/FCA_logo_high.jp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51" y="876300"/>
          <a:ext cx="581024" cy="49530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8</xdr:col>
      <xdr:colOff>571500</xdr:colOff>
      <xdr:row>5</xdr:row>
      <xdr:rowOff>9525</xdr:rowOff>
    </xdr:from>
    <xdr:to>
      <xdr:col>9</xdr:col>
      <xdr:colOff>571500</xdr:colOff>
      <xdr:row>5</xdr:row>
      <xdr:rowOff>485775</xdr:rowOff>
    </xdr:to>
    <xdr:pic>
      <xdr:nvPicPr>
        <xdr:cNvPr id="55" name="Bild 1" descr="https://upload.wikimedia.org/wikipedia/en/c/cb/Mini-logo.pn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876300"/>
          <a:ext cx="5810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82</xdr:col>
      <xdr:colOff>19051</xdr:colOff>
      <xdr:row>5</xdr:row>
      <xdr:rowOff>19049</xdr:rowOff>
    </xdr:from>
    <xdr:to>
      <xdr:col>82</xdr:col>
      <xdr:colOff>552451</xdr:colOff>
      <xdr:row>5</xdr:row>
      <xdr:rowOff>504824</xdr:rowOff>
    </xdr:to>
    <xdr:pic>
      <xdr:nvPicPr>
        <xdr:cNvPr id="56" name="Bild 1" descr="https://upload.wikimedia.org/wikipedia/commons/thumb/1/12/Suzuki_logo_2.svg/2000px-Suzuki_logo_2.svg.pn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4126" y="885824"/>
          <a:ext cx="53340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19050</xdr:colOff>
      <xdr:row>4</xdr:row>
      <xdr:rowOff>190499</xdr:rowOff>
    </xdr:from>
    <xdr:to>
      <xdr:col>19</xdr:col>
      <xdr:colOff>0</xdr:colOff>
      <xdr:row>5</xdr:row>
      <xdr:rowOff>504824</xdr:rowOff>
    </xdr:to>
    <xdr:pic>
      <xdr:nvPicPr>
        <xdr:cNvPr id="57" name="Bild 1" descr="Daewoo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83</xdr:col>
      <xdr:colOff>19050</xdr:colOff>
      <xdr:row>4</xdr:row>
      <xdr:rowOff>190499</xdr:rowOff>
    </xdr:from>
    <xdr:to>
      <xdr:col>84</xdr:col>
      <xdr:colOff>0</xdr:colOff>
      <xdr:row>5</xdr:row>
      <xdr:rowOff>504825</xdr:rowOff>
    </xdr:to>
    <xdr:pic>
      <xdr:nvPicPr>
        <xdr:cNvPr id="58" name="Bild 1" descr="http://www.logospike.com/wp-content/uploads/2014/11/Tesla_logo-2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0" y="866774"/>
          <a:ext cx="56197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5</xdr:row>
      <xdr:rowOff>1</xdr:rowOff>
    </xdr:from>
    <xdr:to>
      <xdr:col>1</xdr:col>
      <xdr:colOff>571500</xdr:colOff>
      <xdr:row>5</xdr:row>
      <xdr:rowOff>495300</xdr:rowOff>
    </xdr:to>
    <xdr:pic>
      <xdr:nvPicPr>
        <xdr:cNvPr id="59" name="Bild 1" descr="http://www.pferd-aktuell.de/files/1/130/250/AGCO_Fendt_4C.pn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866776"/>
          <a:ext cx="552451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9526</xdr:colOff>
      <xdr:row>4</xdr:row>
      <xdr:rowOff>152400</xdr:rowOff>
    </xdr:from>
    <xdr:to>
      <xdr:col>24</xdr:col>
      <xdr:colOff>1</xdr:colOff>
      <xdr:row>5</xdr:row>
      <xdr:rowOff>504825</xdr:rowOff>
    </xdr:to>
    <xdr:pic>
      <xdr:nvPicPr>
        <xdr:cNvPr id="60" name="Bild 1" descr="https://upload.wikimedia.org/wikipedia/de/thumb/9/90/Deutz_Logo.svg/125px-Deutz_Logo.svg.png"/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1" y="828675"/>
          <a:ext cx="571500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37</xdr:col>
      <xdr:colOff>571501</xdr:colOff>
      <xdr:row>4</xdr:row>
      <xdr:rowOff>171450</xdr:rowOff>
    </xdr:from>
    <xdr:to>
      <xdr:col>38</xdr:col>
      <xdr:colOff>542926</xdr:colOff>
      <xdr:row>5</xdr:row>
      <xdr:rowOff>495300</xdr:rowOff>
    </xdr:to>
    <xdr:pic>
      <xdr:nvPicPr>
        <xdr:cNvPr id="61" name="Bild 1" descr="http://trekkerschmidt.de/wp-content/uploads/2015/03/iseki.png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1" y="847725"/>
          <a:ext cx="5524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19051</xdr:colOff>
      <xdr:row>5</xdr:row>
      <xdr:rowOff>9526</xdr:rowOff>
    </xdr:from>
    <xdr:to>
      <xdr:col>20</xdr:col>
      <xdr:colOff>19050</xdr:colOff>
      <xdr:row>6</xdr:row>
      <xdr:rowOff>0</xdr:rowOff>
    </xdr:to>
    <xdr:pic>
      <xdr:nvPicPr>
        <xdr:cNvPr id="62" name="Bild 1" descr="http://www.topcar-performance.de/auto-logo/180x180/daf-500.pn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78"/>
        <a:stretch/>
      </xdr:blipFill>
      <xdr:spPr bwMode="auto">
        <a:xfrm>
          <a:off x="11229976" y="876301"/>
          <a:ext cx="581024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44</xdr:col>
      <xdr:colOff>0</xdr:colOff>
      <xdr:row>5</xdr:row>
      <xdr:rowOff>28575</xdr:rowOff>
    </xdr:from>
    <xdr:to>
      <xdr:col>44</xdr:col>
      <xdr:colOff>533400</xdr:colOff>
      <xdr:row>6</xdr:row>
      <xdr:rowOff>9525</xdr:rowOff>
    </xdr:to>
    <xdr:pic>
      <xdr:nvPicPr>
        <xdr:cNvPr id="63" name="Bild 1" descr="http://www.factsmagazine.co.uk/wp-content/uploads/2015/03/kamag.png"/>
        <xdr:cNvPicPr/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95350"/>
          <a:ext cx="5334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81</xdr:col>
      <xdr:colOff>9524</xdr:colOff>
      <xdr:row>5</xdr:row>
      <xdr:rowOff>9525</xdr:rowOff>
    </xdr:from>
    <xdr:to>
      <xdr:col>81</xdr:col>
      <xdr:colOff>571500</xdr:colOff>
      <xdr:row>5</xdr:row>
      <xdr:rowOff>504824</xdr:rowOff>
    </xdr:to>
    <xdr:pic>
      <xdr:nvPicPr>
        <xdr:cNvPr id="64" name="Grafik 63"/>
        <xdr:cNvPicPr/>
      </xdr:nvPicPr>
      <xdr:blipFill rotWithShape="1">
        <a:blip xmlns:r="http://schemas.openxmlformats.org/officeDocument/2006/relationships" r:embed="rId63"/>
        <a:srcRect t="20229"/>
        <a:stretch/>
      </xdr:blipFill>
      <xdr:spPr bwMode="auto">
        <a:xfrm>
          <a:off x="47653574" y="876300"/>
          <a:ext cx="561976" cy="4952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561975</xdr:colOff>
      <xdr:row>6</xdr:row>
      <xdr:rowOff>9525</xdr:rowOff>
    </xdr:to>
    <xdr:pic>
      <xdr:nvPicPr>
        <xdr:cNvPr id="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66775"/>
          <a:ext cx="5619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552450</xdr:colOff>
      <xdr:row>5</xdr:row>
      <xdr:rowOff>485775</xdr:rowOff>
    </xdr:to>
    <xdr:pic>
      <xdr:nvPicPr>
        <xdr:cNvPr id="66" name="Picture 20" descr="daelim_logo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86677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552450</xdr:colOff>
      <xdr:row>5</xdr:row>
      <xdr:rowOff>485775</xdr:rowOff>
    </xdr:to>
    <xdr:pic>
      <xdr:nvPicPr>
        <xdr:cNvPr id="6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866775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23</xdr:col>
      <xdr:colOff>581024</xdr:colOff>
      <xdr:row>5</xdr:row>
      <xdr:rowOff>0</xdr:rowOff>
    </xdr:from>
    <xdr:to>
      <xdr:col>24</xdr:col>
      <xdr:colOff>561974</xdr:colOff>
      <xdr:row>5</xdr:row>
      <xdr:rowOff>495300</xdr:rowOff>
    </xdr:to>
    <xdr:pic>
      <xdr:nvPicPr>
        <xdr:cNvPr id="6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33</xdr:col>
      <xdr:colOff>0</xdr:colOff>
      <xdr:row>5</xdr:row>
      <xdr:rowOff>0</xdr:rowOff>
    </xdr:from>
    <xdr:to>
      <xdr:col>33</xdr:col>
      <xdr:colOff>561975</xdr:colOff>
      <xdr:row>5</xdr:row>
      <xdr:rowOff>485775</xdr:rowOff>
    </xdr:to>
    <xdr:pic>
      <xdr:nvPicPr>
        <xdr:cNvPr id="6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34</xdr:col>
      <xdr:colOff>0</xdr:colOff>
      <xdr:row>5</xdr:row>
      <xdr:rowOff>0</xdr:rowOff>
    </xdr:from>
    <xdr:to>
      <xdr:col>34</xdr:col>
      <xdr:colOff>571500</xdr:colOff>
      <xdr:row>5</xdr:row>
      <xdr:rowOff>495300</xdr:rowOff>
    </xdr:to>
    <xdr:pic>
      <xdr:nvPicPr>
        <xdr:cNvPr id="7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20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40</xdr:col>
      <xdr:colOff>0</xdr:colOff>
      <xdr:row>5</xdr:row>
      <xdr:rowOff>0</xdr:rowOff>
    </xdr:from>
    <xdr:to>
      <xdr:col>40</xdr:col>
      <xdr:colOff>571500</xdr:colOff>
      <xdr:row>6</xdr:row>
      <xdr:rowOff>0</xdr:rowOff>
    </xdr:to>
    <xdr:pic>
      <xdr:nvPicPr>
        <xdr:cNvPr id="7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866775"/>
          <a:ext cx="5715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45</xdr:col>
      <xdr:colOff>0</xdr:colOff>
      <xdr:row>5</xdr:row>
      <xdr:rowOff>0</xdr:rowOff>
    </xdr:from>
    <xdr:to>
      <xdr:col>46</xdr:col>
      <xdr:colOff>0</xdr:colOff>
      <xdr:row>5</xdr:row>
      <xdr:rowOff>504825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9025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47</xdr:col>
      <xdr:colOff>0</xdr:colOff>
      <xdr:row>5</xdr:row>
      <xdr:rowOff>0</xdr:rowOff>
    </xdr:from>
    <xdr:to>
      <xdr:col>47</xdr:col>
      <xdr:colOff>571500</xdr:colOff>
      <xdr:row>5</xdr:row>
      <xdr:rowOff>485775</xdr:rowOff>
    </xdr:to>
    <xdr:pic>
      <xdr:nvPicPr>
        <xdr:cNvPr id="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1075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0</xdr:colOff>
      <xdr:row>5</xdr:row>
      <xdr:rowOff>0</xdr:rowOff>
    </xdr:from>
    <xdr:to>
      <xdr:col>48</xdr:col>
      <xdr:colOff>571500</xdr:colOff>
      <xdr:row>5</xdr:row>
      <xdr:rowOff>485775</xdr:rowOff>
    </xdr:to>
    <xdr:pic>
      <xdr:nvPicPr>
        <xdr:cNvPr id="7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2100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55</xdr:col>
      <xdr:colOff>0</xdr:colOff>
      <xdr:row>5</xdr:row>
      <xdr:rowOff>0</xdr:rowOff>
    </xdr:from>
    <xdr:to>
      <xdr:col>55</xdr:col>
      <xdr:colOff>571500</xdr:colOff>
      <xdr:row>5</xdr:row>
      <xdr:rowOff>504825</xdr:rowOff>
    </xdr:to>
    <xdr:pic>
      <xdr:nvPicPr>
        <xdr:cNvPr id="7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92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63</xdr:col>
      <xdr:colOff>0</xdr:colOff>
      <xdr:row>5</xdr:row>
      <xdr:rowOff>0</xdr:rowOff>
    </xdr:from>
    <xdr:to>
      <xdr:col>64</xdr:col>
      <xdr:colOff>9525</xdr:colOff>
      <xdr:row>5</xdr:row>
      <xdr:rowOff>504825</xdr:rowOff>
    </xdr:to>
    <xdr:pic>
      <xdr:nvPicPr>
        <xdr:cNvPr id="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0" y="866775"/>
          <a:ext cx="5905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69</xdr:col>
      <xdr:colOff>0</xdr:colOff>
      <xdr:row>5</xdr:row>
      <xdr:rowOff>0</xdr:rowOff>
    </xdr:from>
    <xdr:to>
      <xdr:col>69</xdr:col>
      <xdr:colOff>561975</xdr:colOff>
      <xdr:row>5</xdr:row>
      <xdr:rowOff>495300</xdr:rowOff>
    </xdr:to>
    <xdr:pic>
      <xdr:nvPicPr>
        <xdr:cNvPr id="7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88</xdr:col>
      <xdr:colOff>581024</xdr:colOff>
      <xdr:row>5</xdr:row>
      <xdr:rowOff>0</xdr:rowOff>
    </xdr:from>
    <xdr:to>
      <xdr:col>90</xdr:col>
      <xdr:colOff>0</xdr:colOff>
      <xdr:row>5</xdr:row>
      <xdr:rowOff>495300</xdr:rowOff>
    </xdr:to>
    <xdr:pic>
      <xdr:nvPicPr>
        <xdr:cNvPr id="7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7974" y="866775"/>
          <a:ext cx="581026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571500</xdr:colOff>
      <xdr:row>5</xdr:row>
      <xdr:rowOff>504825</xdr:rowOff>
    </xdr:to>
    <xdr:pic>
      <xdr:nvPicPr>
        <xdr:cNvPr id="79" name="Bild 1" descr="http://www.atv-quad-magazin.com/wp-content/uploads/2007/03/bombardier1.jpg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715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</xdr:colOff>
      <xdr:row>5</xdr:row>
      <xdr:rowOff>1</xdr:rowOff>
    </xdr:from>
    <xdr:to>
      <xdr:col>25</xdr:col>
      <xdr:colOff>571501</xdr:colOff>
      <xdr:row>6</xdr:row>
      <xdr:rowOff>1</xdr:rowOff>
    </xdr:to>
    <xdr:pic>
      <xdr:nvPicPr>
        <xdr:cNvPr id="80" name="Bild 1" descr="http://www.iotaconseil.fr/wp-content/uploads/2014/12/evobus-logo.pn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5" t="10278" r="6818" b="18611"/>
        <a:stretch/>
      </xdr:blipFill>
      <xdr:spPr bwMode="auto">
        <a:xfrm>
          <a:off x="14697076" y="866776"/>
          <a:ext cx="5715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28575</xdr:colOff>
      <xdr:row>5</xdr:row>
      <xdr:rowOff>0</xdr:rowOff>
    </xdr:from>
    <xdr:to>
      <xdr:col>36</xdr:col>
      <xdr:colOff>571500</xdr:colOff>
      <xdr:row>6</xdr:row>
      <xdr:rowOff>0</xdr:rowOff>
    </xdr:to>
    <xdr:pic>
      <xdr:nvPicPr>
        <xdr:cNvPr id="81" name="Bild 1" descr="http://www.bikersworld-rathenow.de/neu/Bilder/hyosung%20ci.jpg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866775"/>
          <a:ext cx="542925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60</xdr:col>
      <xdr:colOff>1</xdr:colOff>
      <xdr:row>5</xdr:row>
      <xdr:rowOff>0</xdr:rowOff>
    </xdr:from>
    <xdr:to>
      <xdr:col>60</xdr:col>
      <xdr:colOff>561975</xdr:colOff>
      <xdr:row>5</xdr:row>
      <xdr:rowOff>495300</xdr:rowOff>
    </xdr:to>
    <xdr:pic>
      <xdr:nvPicPr>
        <xdr:cNvPr id="82" name="Bild 1" descr="http://www.motorradonline.de/sixcms/media.php/55/thumbnails/MBK.jpg.2019991.jpg"/>
        <xdr:cNvPicPr/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1" t="31746" r="9187" b="28042"/>
        <a:stretch/>
      </xdr:blipFill>
      <xdr:spPr bwMode="auto">
        <a:xfrm>
          <a:off x="35290126" y="866775"/>
          <a:ext cx="561974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64</xdr:col>
      <xdr:colOff>0</xdr:colOff>
      <xdr:row>5</xdr:row>
      <xdr:rowOff>1</xdr:rowOff>
    </xdr:from>
    <xdr:to>
      <xdr:col>65</xdr:col>
      <xdr:colOff>9525</xdr:colOff>
      <xdr:row>5</xdr:row>
      <xdr:rowOff>504825</xdr:rowOff>
    </xdr:to>
    <xdr:pic>
      <xdr:nvPicPr>
        <xdr:cNvPr id="83" name="Bild 1" descr="http://bilder.pcwelt.de/3429055_original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2" t="4188" r="27273" b="3471"/>
        <a:stretch/>
      </xdr:blipFill>
      <xdr:spPr bwMode="auto">
        <a:xfrm>
          <a:off x="37614225" y="866776"/>
          <a:ext cx="657225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77</xdr:col>
      <xdr:colOff>1</xdr:colOff>
      <xdr:row>5</xdr:row>
      <xdr:rowOff>0</xdr:rowOff>
    </xdr:from>
    <xdr:to>
      <xdr:col>77</xdr:col>
      <xdr:colOff>571501</xdr:colOff>
      <xdr:row>5</xdr:row>
      <xdr:rowOff>514349</xdr:rowOff>
    </xdr:to>
    <xdr:pic>
      <xdr:nvPicPr>
        <xdr:cNvPr id="84" name="Bild 1" descr="http://www.scooter-station.com/IMG/breveon1467.jpg"/>
        <xdr:cNvPicPr/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0" t="1866" r="16800" b="2133"/>
        <a:stretch/>
      </xdr:blipFill>
      <xdr:spPr bwMode="auto">
        <a:xfrm>
          <a:off x="45319951" y="866775"/>
          <a:ext cx="571500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90</xdr:col>
      <xdr:colOff>0</xdr:colOff>
      <xdr:row>5</xdr:row>
      <xdr:rowOff>0</xdr:rowOff>
    </xdr:from>
    <xdr:to>
      <xdr:col>90</xdr:col>
      <xdr:colOff>571500</xdr:colOff>
      <xdr:row>5</xdr:row>
      <xdr:rowOff>504825</xdr:rowOff>
    </xdr:to>
    <xdr:pic>
      <xdr:nvPicPr>
        <xdr:cNvPr id="85" name="Bild 1" descr="http://www.logospike.com/wp-content/uploads/2015/06/Scania_Logo_02.jpg"/>
        <xdr:cNvPicPr/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9" t="6256" r="16129" b="13979"/>
        <a:stretch/>
      </xdr:blipFill>
      <xdr:spPr bwMode="auto">
        <a:xfrm>
          <a:off x="52959000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180975</xdr:rowOff>
    </xdr:from>
    <xdr:to>
      <xdr:col>1</xdr:col>
      <xdr:colOff>561976</xdr:colOff>
      <xdr:row>5</xdr:row>
      <xdr:rowOff>495301</xdr:rowOff>
    </xdr:to>
    <xdr:pic>
      <xdr:nvPicPr>
        <xdr:cNvPr id="2" name="Bild 1" descr="https://image.jimcdn.com/app/cms/image/transf/dimension=332x108:format=png/path/sd03f9c24120dc210/logo/version/1297869139/image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57250"/>
          <a:ext cx="542926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9525</xdr:colOff>
      <xdr:row>5</xdr:row>
      <xdr:rowOff>504825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6" y="866775"/>
          <a:ext cx="590549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1</xdr:rowOff>
    </xdr:from>
    <xdr:to>
      <xdr:col>3</xdr:col>
      <xdr:colOff>571500</xdr:colOff>
      <xdr:row>5</xdr:row>
      <xdr:rowOff>504825</xdr:rowOff>
    </xdr:to>
    <xdr:pic>
      <xdr:nvPicPr>
        <xdr:cNvPr id="4" name="Bild 1" descr="http://honeyfieldtrailers.co.uk/image/cache/data/Brenderup%20logo-200x20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66776"/>
          <a:ext cx="571500" cy="504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9525</xdr:colOff>
      <xdr:row>5</xdr:row>
      <xdr:rowOff>495300</xdr:rowOff>
    </xdr:to>
    <xdr:pic>
      <xdr:nvPicPr>
        <xdr:cNvPr id="5" name="Bild 1" descr="bürstner Logo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523" b="249"/>
        <a:stretch>
          <a:fillRect/>
        </a:stretch>
      </xdr:blipFill>
      <xdr:spPr bwMode="auto">
        <a:xfrm>
          <a:off x="2409825" y="8667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5</xdr:row>
      <xdr:rowOff>476250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552449</xdr:colOff>
      <xdr:row>5</xdr:row>
      <xdr:rowOff>504825</xdr:rowOff>
    </xdr:to>
    <xdr:pic>
      <xdr:nvPicPr>
        <xdr:cNvPr id="7" name="Bild 1" descr="http://www.trailerspointpfeiffer.de/images/manufacturers/NL-logo-EDUARD-groot-320x202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5244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495300</xdr:rowOff>
    </xdr:to>
    <xdr:pic>
      <xdr:nvPicPr>
        <xdr:cNvPr id="8" name="Bild 1" descr="http://www.schumann-boote.de/Harbeck%20Logo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66775"/>
          <a:ext cx="5715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476250</xdr:rowOff>
    </xdr:to>
    <xdr:pic>
      <xdr:nvPicPr>
        <xdr:cNvPr id="9" name="Bild 1" descr="http://www.westfalia-anhaenger.info/shopxt/media/content/hlogo.gif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66775"/>
          <a:ext cx="5619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0</xdr:colOff>
      <xdr:row>5</xdr:row>
      <xdr:rowOff>514349</xdr:rowOff>
    </xdr:to>
    <xdr:pic>
      <xdr:nvPicPr>
        <xdr:cNvPr id="10" name="Bild 1" descr="https://www.caraworld.de/images/jit/53013/5/120/90/logo.40630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81025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581024</xdr:colOff>
      <xdr:row>5</xdr:row>
      <xdr:rowOff>0</xdr:rowOff>
    </xdr:from>
    <xdr:to>
      <xdr:col>12</xdr:col>
      <xdr:colOff>9525</xdr:colOff>
      <xdr:row>6</xdr:row>
      <xdr:rowOff>0</xdr:rowOff>
    </xdr:to>
    <xdr:pic>
      <xdr:nvPicPr>
        <xdr:cNvPr id="11" name="Bild 1" descr="http://www.wohnwagen-goebel.de/cms_images/Hobby_Logo_Chrom_Der_Wohnwagen_blau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866775"/>
          <a:ext cx="590551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5</xdr:row>
      <xdr:rowOff>0</xdr:rowOff>
    </xdr:from>
    <xdr:to>
      <xdr:col>13</xdr:col>
      <xdr:colOff>9526</xdr:colOff>
      <xdr:row>5</xdr:row>
      <xdr:rowOff>495300</xdr:rowOff>
    </xdr:to>
    <xdr:pic>
      <xdr:nvPicPr>
        <xdr:cNvPr id="12" name="Bild 1" descr="https://upload.wikimedia.org/wikipedia/commons/thumb/f/f6/Humbaur_Logo.svg/1280px-Humbaur_Logo.svg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866775"/>
          <a:ext cx="59055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5</xdr:row>
      <xdr:rowOff>485775</xdr:rowOff>
    </xdr:to>
    <xdr:pic>
      <xdr:nvPicPr>
        <xdr:cNvPr id="13" name="Bild 1" descr="http://www.wohnwagen-kemper.de/fotos/KNAUS_Logo1.gif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866775"/>
          <a:ext cx="5905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666749</xdr:colOff>
      <xdr:row>4</xdr:row>
      <xdr:rowOff>190499</xdr:rowOff>
    </xdr:from>
    <xdr:to>
      <xdr:col>15</xdr:col>
      <xdr:colOff>581024</xdr:colOff>
      <xdr:row>5</xdr:row>
      <xdr:rowOff>504825</xdr:rowOff>
    </xdr:to>
    <xdr:pic>
      <xdr:nvPicPr>
        <xdr:cNvPr id="14" name="Bild 1" descr="http://www.iforwilliams.de/uploads/pics/Koch_Logo_Gelb-254x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4" y="866774"/>
          <a:ext cx="58102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</xdr:colOff>
      <xdr:row>5</xdr:row>
      <xdr:rowOff>0</xdr:rowOff>
    </xdr:from>
    <xdr:to>
      <xdr:col>16</xdr:col>
      <xdr:colOff>571500</xdr:colOff>
      <xdr:row>5</xdr:row>
      <xdr:rowOff>504825</xdr:rowOff>
    </xdr:to>
    <xdr:pic>
      <xdr:nvPicPr>
        <xdr:cNvPr id="15" name="Bild 1" descr="http://img3.eurotransport.de/Krone-Logo-5-specialTeaser-b6326034-4147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1" y="866775"/>
          <a:ext cx="57149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5</xdr:row>
      <xdr:rowOff>504825</xdr:rowOff>
    </xdr:to>
    <xdr:pic>
      <xdr:nvPicPr>
        <xdr:cNvPr id="16" name="Bild 1" descr="https://www.landtechnik-zankl.at/wp-content/uploads/2015/09/partner-logo-pongratz-anhaenger.gif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0000" r="4761" b="26666"/>
        <a:stretch/>
      </xdr:blipFill>
      <xdr:spPr bwMode="auto">
        <a:xfrm>
          <a:off x="100488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0</xdr:colOff>
      <xdr:row>5</xdr:row>
      <xdr:rowOff>514349</xdr:rowOff>
    </xdr:to>
    <xdr:pic>
      <xdr:nvPicPr>
        <xdr:cNvPr id="17" name="Bild 1" descr="http://www.saris-pkw-anhaenger-gabelstapler.de/media/images/saris-anhaenger-logo-shop.jpg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0" r="18214" b="2930"/>
        <a:stretch/>
      </xdr:blipFill>
      <xdr:spPr bwMode="auto">
        <a:xfrm>
          <a:off x="10629900" y="866775"/>
          <a:ext cx="581025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571500</xdr:colOff>
      <xdr:row>5</xdr:row>
      <xdr:rowOff>495300</xdr:rowOff>
    </xdr:to>
    <xdr:pic>
      <xdr:nvPicPr>
        <xdr:cNvPr id="18" name="Bild 1" descr="https://hirschvogel.eu/files/hirschvogel/site/twlogos/saxas.pn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7" t="41250" r="24000" b="11250"/>
        <a:stretch/>
      </xdr:blipFill>
      <xdr:spPr bwMode="auto">
        <a:xfrm>
          <a:off x="11210925" y="866775"/>
          <a:ext cx="571500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561975</xdr:colOff>
      <xdr:row>5</xdr:row>
      <xdr:rowOff>9524</xdr:rowOff>
    </xdr:from>
    <xdr:to>
      <xdr:col>20</xdr:col>
      <xdr:colOff>571500</xdr:colOff>
      <xdr:row>5</xdr:row>
      <xdr:rowOff>504825</xdr:rowOff>
    </xdr:to>
    <xdr:pic>
      <xdr:nvPicPr>
        <xdr:cNvPr id="19" name="Bild 1" descr="http://media.cylex.de/companies/1924/709/logo/logo.jpg"/>
        <xdr:cNvPicPr/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0" b="24500"/>
        <a:stretch/>
      </xdr:blipFill>
      <xdr:spPr bwMode="auto">
        <a:xfrm>
          <a:off x="11772900" y="876299"/>
          <a:ext cx="590550" cy="495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</xdr:colOff>
      <xdr:row>4</xdr:row>
      <xdr:rowOff>190499</xdr:rowOff>
    </xdr:from>
    <xdr:to>
      <xdr:col>21</xdr:col>
      <xdr:colOff>561975</xdr:colOff>
      <xdr:row>6</xdr:row>
      <xdr:rowOff>9524</xdr:rowOff>
    </xdr:to>
    <xdr:pic>
      <xdr:nvPicPr>
        <xdr:cNvPr id="20" name="Bild 1" descr="http://www.anhaenger-popiel.de/s/cc_images/cache_9606532.jpg?t=1420227949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6" y="866774"/>
          <a:ext cx="561974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581024</xdr:colOff>
      <xdr:row>5</xdr:row>
      <xdr:rowOff>0</xdr:rowOff>
    </xdr:from>
    <xdr:to>
      <xdr:col>22</xdr:col>
      <xdr:colOff>571500</xdr:colOff>
      <xdr:row>5</xdr:row>
      <xdr:rowOff>485776</xdr:rowOff>
    </xdr:to>
    <xdr:pic>
      <xdr:nvPicPr>
        <xdr:cNvPr id="21" name="Bild 1" descr="http://www.kuhnert-anhaenger.de/stema/Stema-logo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9" y="866775"/>
          <a:ext cx="571501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581024</xdr:colOff>
      <xdr:row>5</xdr:row>
      <xdr:rowOff>0</xdr:rowOff>
    </xdr:from>
    <xdr:to>
      <xdr:col>23</xdr:col>
      <xdr:colOff>581024</xdr:colOff>
      <xdr:row>5</xdr:row>
      <xdr:rowOff>485775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4" y="86677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24</xdr:col>
      <xdr:colOff>0</xdr:colOff>
      <xdr:row>4</xdr:row>
      <xdr:rowOff>190499</xdr:rowOff>
    </xdr:from>
    <xdr:to>
      <xdr:col>24</xdr:col>
      <xdr:colOff>561975</xdr:colOff>
      <xdr:row>5</xdr:row>
      <xdr:rowOff>504824</xdr:rowOff>
    </xdr:to>
    <xdr:pic>
      <xdr:nvPicPr>
        <xdr:cNvPr id="23" name="Bild 1" descr="http://www.autoteile-aze.de/sites/default/files/styles/large/public/thule-logo__V228995357__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0</xdr:colOff>
      <xdr:row>4</xdr:row>
      <xdr:rowOff>190499</xdr:rowOff>
    </xdr:from>
    <xdr:to>
      <xdr:col>26</xdr:col>
      <xdr:colOff>0</xdr:colOff>
      <xdr:row>5</xdr:row>
      <xdr:rowOff>485774</xdr:rowOff>
    </xdr:to>
    <xdr:pic>
      <xdr:nvPicPr>
        <xdr:cNvPr id="24" name="Bild 1" descr="http://anhaengercenter-wb.com/media/image/98/f1/13/tpv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866774"/>
          <a:ext cx="58102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38101</xdr:colOff>
      <xdr:row>5</xdr:row>
      <xdr:rowOff>9525</xdr:rowOff>
    </xdr:from>
    <xdr:to>
      <xdr:col>26</xdr:col>
      <xdr:colOff>571501</xdr:colOff>
      <xdr:row>6</xdr:row>
      <xdr:rowOff>9525</xdr:rowOff>
    </xdr:to>
    <xdr:pic>
      <xdr:nvPicPr>
        <xdr:cNvPr id="25" name="Bild 1" descr="http://www.reparaturwerkstattauer.de/files/auer_img/mup/unsinn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1" y="876300"/>
          <a:ext cx="53340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561975</xdr:colOff>
      <xdr:row>5</xdr:row>
      <xdr:rowOff>495300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91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19050</xdr:colOff>
      <xdr:row>5</xdr:row>
      <xdr:rowOff>19050</xdr:rowOff>
    </xdr:from>
    <xdr:to>
      <xdr:col>29</xdr:col>
      <xdr:colOff>561975</xdr:colOff>
      <xdr:row>5</xdr:row>
      <xdr:rowOff>495300</xdr:rowOff>
    </xdr:to>
    <xdr:pic>
      <xdr:nvPicPr>
        <xdr:cNvPr id="27" name="Bild 1" descr="http://www.bfr-wisskirchen.de/files/gestaltung/Logo_Wisskirchen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0" y="885825"/>
          <a:ext cx="5429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</xdr:col>
      <xdr:colOff>1</xdr:colOff>
      <xdr:row>5</xdr:row>
      <xdr:rowOff>0</xdr:rowOff>
    </xdr:from>
    <xdr:to>
      <xdr:col>31</xdr:col>
      <xdr:colOff>9526</xdr:colOff>
      <xdr:row>6</xdr:row>
      <xdr:rowOff>0</xdr:rowOff>
    </xdr:to>
    <xdr:pic>
      <xdr:nvPicPr>
        <xdr:cNvPr id="28" name="Bild 1" descr="http://www.alff-schoenecken.de/images/wm-meyer_logo.gif?crc=321297395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7926" y="866775"/>
          <a:ext cx="590550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esamtstatistik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"/>
      <sheetName val="(1) Gesamtstatistik"/>
      <sheetName val="(2) Zul.nach Kfz im Monat 1 HJ"/>
      <sheetName val="(2) Zul.nach Kfz im Monat 2.HJ"/>
      <sheetName val="(4) Erstzulassungsdatum"/>
      <sheetName val="(5) Zulassungsvorgänge"/>
      <sheetName val="(6) Zul.vorgänge nach Fz.-arten"/>
      <sheetName val="(6.1) Fz-arten n.Benutz 1.HJ "/>
      <sheetName val="(6.2) Fz-arten n.Benutz 2.HJ "/>
      <sheetName val="(7) Verwaltungsvorgänge"/>
      <sheetName val="(7.1) Versicherung"/>
      <sheetName val="(7.2) Verkaufsanz.+Mängel "/>
      <sheetName val="(7.3) Verwaltungsvorg.Altfälle"/>
      <sheetName val="(7.4) Brief- ZB II-Verw. Zul. "/>
      <sheetName val="(8) Publikums-u.Verw.vorg.Rote"/>
      <sheetName val="(9) Sonstige"/>
      <sheetName val="(10) Beibehaltung Kennz. "/>
      <sheetName val="(11) Zulassungen auf..."/>
      <sheetName val="(12) Diplomatenkennzeichen"/>
      <sheetName val="(12.1) Zulassungen auf.... "/>
      <sheetName val="(12.2) PKW Intern.Fz.-art"/>
      <sheetName val="(12.3) LKW Intern.Fz.-art"/>
      <sheetName val="(12.4) Anh Nationale + Intern.N"/>
      <sheetName val="(12.5) Krad + Trike + Quads"/>
      <sheetName val="(12.6) Busse Fz.-art "/>
      <sheetName val="(13) Berufsschlüssel "/>
      <sheetName val="(14) Antriebsarten "/>
      <sheetName val="(14.1) Antriebe - Fahrzeugart"/>
      <sheetName val="(15) Schadstoffarmstufen"/>
      <sheetName val="(15.1) Keine S-arm"/>
      <sheetName val="(15.2) Euro 1 Stufen"/>
      <sheetName val="(15.3) Euro 2 Stufen"/>
      <sheetName val="(15.4) Euro 3 Stufen"/>
      <sheetName val="(15.5) Euro 4 Stufen"/>
      <sheetName val="(15.6) Euro 5 Stufen"/>
      <sheetName val="(15.7) Euro 6 Stufen "/>
      <sheetName val="(15.7.1) Euro 6 WLTP Pr.Verf."/>
      <sheetName val="Schadstoffarmstufen Diesel"/>
      <sheetName val="(15.8) Euro 6 Fahrzeuge"/>
      <sheetName val="(15.10) Stufe V  Abgasemission"/>
      <sheetName val="(16) CO2 Werte u.kleine Kz."/>
      <sheetName val="(16.1) Hubraum PKW"/>
      <sheetName val="(16.2) Hubraum Krad-Quad-Trike"/>
      <sheetName val="(16.3) Hubraum LKW-Busse- usw."/>
      <sheetName val="(17)Feinstaubplakettenzuordnung"/>
      <sheetName val="(18) Sonderabfragen"/>
      <sheetName val="(19) Gesamtgewichte "/>
      <sheetName val="(20) Farben"/>
      <sheetName val="(21) Buchstabenzuteilung d.Kz"/>
      <sheetName val="(22) Umschr.aus Nahbereich"/>
      <sheetName val="(23) Umschr.aus dem Ausland"/>
      <sheetName val="(24) Zul.nach Postleitzahlen"/>
      <sheetName val="(24.1) Fz.arten Zul.nach PLZ"/>
      <sheetName val="(25) Stadt + Stadtwerke"/>
      <sheetName val="(26) Post+DeTe Fleet+Andere "/>
      <sheetName val="(27) Deut.Post Fahrz.-arten"/>
      <sheetName val="(28) FIRMEN (1)"/>
      <sheetName val="(28) FIRMEN (2)"/>
      <sheetName val="(29) Hersteller motorisierte Fz"/>
      <sheetName val="(29.1) Hersteller Anhänger"/>
      <sheetName val="(30) Typengenehmigungsnummern"/>
      <sheetName val="Tabelle2"/>
      <sheetName val="Amt 20"/>
      <sheetName val="Euro 0-6 Diesel Fz-art"/>
      <sheetName val="Euro 6 Fahrzeuge"/>
      <sheetName val="EuroStufen Benzin Diesel"/>
      <sheetName val="EuroStufen Benzin Diesel (2)"/>
      <sheetName val="(2) Zul.nach Kfz im Monat 2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">
          <cell r="E8">
            <v>644</v>
          </cell>
          <cell r="F8">
            <v>1371</v>
          </cell>
        </row>
        <row r="10">
          <cell r="E10">
            <v>651</v>
          </cell>
          <cell r="F10">
            <v>1395</v>
          </cell>
        </row>
        <row r="12">
          <cell r="E12">
            <v>650</v>
          </cell>
          <cell r="F12">
            <v>1406</v>
          </cell>
        </row>
        <row r="14">
          <cell r="E14">
            <v>644</v>
          </cell>
          <cell r="F14">
            <v>1431</v>
          </cell>
        </row>
        <row r="16">
          <cell r="E16">
            <v>647</v>
          </cell>
          <cell r="F16">
            <v>1450</v>
          </cell>
        </row>
        <row r="18">
          <cell r="E18">
            <v>641</v>
          </cell>
        </row>
        <row r="20">
          <cell r="E20">
            <v>646</v>
          </cell>
        </row>
        <row r="22">
          <cell r="E22">
            <v>646</v>
          </cell>
        </row>
        <row r="24">
          <cell r="E24">
            <v>644</v>
          </cell>
        </row>
        <row r="26">
          <cell r="E26">
            <v>646</v>
          </cell>
        </row>
        <row r="28">
          <cell r="E28">
            <v>649</v>
          </cell>
        </row>
        <row r="30">
          <cell r="E30">
            <v>647</v>
          </cell>
        </row>
      </sheetData>
      <sheetData sheetId="20">
        <row r="8">
          <cell r="AK8">
            <v>163155</v>
          </cell>
        </row>
        <row r="10">
          <cell r="AK10">
            <v>163234</v>
          </cell>
        </row>
        <row r="12">
          <cell r="AK12">
            <v>162889</v>
          </cell>
        </row>
        <row r="14">
          <cell r="AK14">
            <v>163459</v>
          </cell>
        </row>
        <row r="16">
          <cell r="AK16">
            <v>163204</v>
          </cell>
        </row>
        <row r="18">
          <cell r="AK18">
            <v>163330</v>
          </cell>
        </row>
        <row r="20">
          <cell r="AK20">
            <v>163883</v>
          </cell>
        </row>
        <row r="22">
          <cell r="AK22">
            <v>164016</v>
          </cell>
        </row>
        <row r="24">
          <cell r="AK24">
            <v>163470</v>
          </cell>
        </row>
        <row r="26">
          <cell r="AK26">
            <v>164011</v>
          </cell>
        </row>
        <row r="28">
          <cell r="AK28">
            <v>164071</v>
          </cell>
        </row>
        <row r="30">
          <cell r="AK30">
            <v>163269</v>
          </cell>
        </row>
      </sheetData>
      <sheetData sheetId="21">
        <row r="9">
          <cell r="BH9">
            <v>61339</v>
          </cell>
        </row>
        <row r="11">
          <cell r="BH11">
            <v>61358</v>
          </cell>
        </row>
        <row r="13">
          <cell r="BH13">
            <v>61157</v>
          </cell>
        </row>
        <row r="15">
          <cell r="BH15">
            <v>61463</v>
          </cell>
        </row>
        <row r="17">
          <cell r="BH17">
            <v>61879</v>
          </cell>
        </row>
        <row r="19">
          <cell r="BH19">
            <v>62606</v>
          </cell>
        </row>
        <row r="21">
          <cell r="BH21">
            <v>63334</v>
          </cell>
        </row>
        <row r="23">
          <cell r="BH23">
            <v>64509</v>
          </cell>
        </row>
        <row r="25">
          <cell r="BH25">
            <v>66072</v>
          </cell>
        </row>
        <row r="27">
          <cell r="BH27">
            <v>67294</v>
          </cell>
        </row>
        <row r="29">
          <cell r="BH29">
            <v>67423</v>
          </cell>
        </row>
        <row r="31">
          <cell r="BH31">
            <v>67360</v>
          </cell>
        </row>
      </sheetData>
      <sheetData sheetId="22">
        <row r="9">
          <cell r="AN9">
            <v>10393</v>
          </cell>
        </row>
        <row r="11">
          <cell r="AN11">
            <v>10386</v>
          </cell>
        </row>
        <row r="13">
          <cell r="AN13">
            <v>10368</v>
          </cell>
        </row>
        <row r="15">
          <cell r="AN15">
            <v>10405</v>
          </cell>
        </row>
        <row r="17">
          <cell r="AN17">
            <v>10439</v>
          </cell>
        </row>
        <row r="19">
          <cell r="AN19">
            <v>10462</v>
          </cell>
        </row>
        <row r="21">
          <cell r="AN21">
            <v>10488</v>
          </cell>
        </row>
        <row r="23">
          <cell r="AN23">
            <v>10507</v>
          </cell>
        </row>
        <row r="25">
          <cell r="AN25">
            <v>10506</v>
          </cell>
        </row>
        <row r="27">
          <cell r="AN27">
            <v>10878</v>
          </cell>
        </row>
        <row r="29">
          <cell r="AN29">
            <v>10779</v>
          </cell>
        </row>
        <row r="31">
          <cell r="AN31">
            <v>10765</v>
          </cell>
        </row>
      </sheetData>
      <sheetData sheetId="23">
        <row r="10">
          <cell r="BK10">
            <v>10657</v>
          </cell>
          <cell r="BQ10">
            <v>115</v>
          </cell>
          <cell r="CH10">
            <v>102</v>
          </cell>
        </row>
        <row r="12">
          <cell r="BK12">
            <v>10675</v>
          </cell>
          <cell r="BQ12">
            <v>119</v>
          </cell>
          <cell r="CH12">
            <v>109</v>
          </cell>
        </row>
        <row r="14">
          <cell r="BK14">
            <v>10718</v>
          </cell>
          <cell r="BQ14">
            <v>118</v>
          </cell>
          <cell r="CH14">
            <v>105</v>
          </cell>
        </row>
        <row r="16">
          <cell r="BK16">
            <v>10821</v>
          </cell>
          <cell r="BQ16">
            <v>122</v>
          </cell>
          <cell r="CH16">
            <v>106</v>
          </cell>
        </row>
        <row r="18">
          <cell r="BK18">
            <v>10857</v>
          </cell>
          <cell r="BQ18">
            <v>123</v>
          </cell>
          <cell r="CH18">
            <v>105</v>
          </cell>
        </row>
        <row r="20">
          <cell r="BK20">
            <v>10862</v>
          </cell>
          <cell r="BQ20">
            <v>121</v>
          </cell>
          <cell r="CH20">
            <v>105</v>
          </cell>
        </row>
        <row r="22">
          <cell r="BK22">
            <v>10907</v>
          </cell>
          <cell r="BQ22">
            <v>119</v>
          </cell>
          <cell r="CH22">
            <v>110</v>
          </cell>
        </row>
        <row r="24">
          <cell r="BK24">
            <v>10931</v>
          </cell>
          <cell r="BQ24">
            <v>120</v>
          </cell>
          <cell r="CH24">
            <v>112</v>
          </cell>
        </row>
        <row r="26">
          <cell r="BK26">
            <v>10906</v>
          </cell>
          <cell r="BQ26">
            <v>119</v>
          </cell>
          <cell r="CH26">
            <v>111</v>
          </cell>
        </row>
        <row r="28">
          <cell r="BK28">
            <v>10889</v>
          </cell>
          <cell r="BQ28">
            <v>121</v>
          </cell>
          <cell r="CH28">
            <v>110</v>
          </cell>
        </row>
        <row r="30">
          <cell r="BK30">
            <v>10853</v>
          </cell>
          <cell r="BQ30">
            <v>119</v>
          </cell>
          <cell r="CH30">
            <v>110</v>
          </cell>
        </row>
        <row r="32">
          <cell r="BK32">
            <v>10797</v>
          </cell>
          <cell r="BQ32">
            <v>118</v>
          </cell>
          <cell r="CH32">
            <v>109</v>
          </cell>
        </row>
      </sheetData>
      <sheetData sheetId="24">
        <row r="9">
          <cell r="BI9">
            <v>282</v>
          </cell>
        </row>
        <row r="11">
          <cell r="BI11">
            <v>278</v>
          </cell>
        </row>
        <row r="13">
          <cell r="BI13">
            <v>278</v>
          </cell>
        </row>
        <row r="15">
          <cell r="BI15">
            <v>277</v>
          </cell>
        </row>
        <row r="17">
          <cell r="BI17">
            <v>276</v>
          </cell>
        </row>
        <row r="19">
          <cell r="BI19">
            <v>274</v>
          </cell>
        </row>
        <row r="21">
          <cell r="BI21">
            <v>271</v>
          </cell>
        </row>
        <row r="23">
          <cell r="BI23">
            <v>274</v>
          </cell>
        </row>
        <row r="25">
          <cell r="BI25">
            <v>274</v>
          </cell>
        </row>
        <row r="27">
          <cell r="BI27">
            <v>271</v>
          </cell>
        </row>
        <row r="29">
          <cell r="BI29">
            <v>273</v>
          </cell>
        </row>
        <row r="31">
          <cell r="BI31">
            <v>271</v>
          </cell>
        </row>
      </sheetData>
      <sheetData sheetId="25"/>
      <sheetData sheetId="26"/>
      <sheetData sheetId="27">
        <row r="7">
          <cell r="D7">
            <v>109479</v>
          </cell>
        </row>
        <row r="11">
          <cell r="D11">
            <v>3</v>
          </cell>
          <cell r="AA11">
            <v>3</v>
          </cell>
          <cell r="AR11">
            <v>3</v>
          </cell>
          <cell r="BI11">
            <v>3</v>
          </cell>
          <cell r="BZ11">
            <v>3</v>
          </cell>
          <cell r="CQ11">
            <v>3</v>
          </cell>
          <cell r="DH11">
            <v>3</v>
          </cell>
          <cell r="DY11">
            <v>3</v>
          </cell>
          <cell r="EP11">
            <v>3</v>
          </cell>
          <cell r="FG11">
            <v>3</v>
          </cell>
          <cell r="FX11">
            <v>3</v>
          </cell>
          <cell r="GO11">
            <v>3</v>
          </cell>
        </row>
        <row r="13">
          <cell r="D13">
            <v>6134</v>
          </cell>
          <cell r="AA13">
            <v>6168</v>
          </cell>
          <cell r="AR13">
            <v>6232</v>
          </cell>
          <cell r="BI13">
            <v>6511</v>
          </cell>
          <cell r="BZ13">
            <v>6946</v>
          </cell>
          <cell r="CQ13">
            <v>7574</v>
          </cell>
          <cell r="DH13">
            <v>7986</v>
          </cell>
          <cell r="DY13">
            <v>8253</v>
          </cell>
          <cell r="EP13">
            <v>9011</v>
          </cell>
          <cell r="FG13">
            <v>9806</v>
          </cell>
          <cell r="FX13">
            <v>9853</v>
          </cell>
          <cell r="GO13">
            <v>9878</v>
          </cell>
        </row>
        <row r="15">
          <cell r="D15">
            <v>10</v>
          </cell>
          <cell r="AA15">
            <v>5</v>
          </cell>
          <cell r="AR15">
            <v>5</v>
          </cell>
          <cell r="BI15">
            <v>5</v>
          </cell>
          <cell r="BZ15">
            <v>5</v>
          </cell>
          <cell r="CQ15">
            <v>5</v>
          </cell>
          <cell r="DH15">
            <v>5</v>
          </cell>
          <cell r="DY15">
            <v>5</v>
          </cell>
          <cell r="EP15">
            <v>5</v>
          </cell>
          <cell r="FG15">
            <v>5</v>
          </cell>
          <cell r="FX15">
            <v>5</v>
          </cell>
          <cell r="GO15">
            <v>5</v>
          </cell>
        </row>
        <row r="17">
          <cell r="D17">
            <v>1363</v>
          </cell>
          <cell r="AA17">
            <v>1359</v>
          </cell>
          <cell r="AR17">
            <v>1351</v>
          </cell>
          <cell r="BI17">
            <v>1351</v>
          </cell>
          <cell r="BZ17">
            <v>1361</v>
          </cell>
          <cell r="CQ17">
            <v>1364</v>
          </cell>
          <cell r="DH17">
            <v>1356</v>
          </cell>
          <cell r="DY17">
            <v>1353</v>
          </cell>
          <cell r="EP17">
            <v>1333</v>
          </cell>
          <cell r="FG17">
            <v>1341</v>
          </cell>
          <cell r="FX17">
            <v>1334</v>
          </cell>
          <cell r="GO17">
            <v>1331</v>
          </cell>
        </row>
        <row r="19">
          <cell r="D19">
            <v>103</v>
          </cell>
          <cell r="AA19">
            <v>108</v>
          </cell>
          <cell r="AR19">
            <v>109</v>
          </cell>
          <cell r="BI19">
            <v>110</v>
          </cell>
          <cell r="BZ19">
            <v>111</v>
          </cell>
          <cell r="CQ19">
            <v>121</v>
          </cell>
          <cell r="DH19">
            <v>131</v>
          </cell>
          <cell r="DY19">
            <v>135</v>
          </cell>
          <cell r="EP19">
            <v>136</v>
          </cell>
          <cell r="FG19">
            <v>138</v>
          </cell>
          <cell r="FX19">
            <v>136</v>
          </cell>
          <cell r="GO19">
            <v>136</v>
          </cell>
        </row>
        <row r="21">
          <cell r="D21">
            <v>778</v>
          </cell>
          <cell r="AA21">
            <v>799</v>
          </cell>
          <cell r="AR21">
            <v>813</v>
          </cell>
          <cell r="BI21">
            <v>835</v>
          </cell>
          <cell r="BZ21">
            <v>855</v>
          </cell>
          <cell r="CQ21">
            <v>891</v>
          </cell>
          <cell r="DH21">
            <v>929</v>
          </cell>
          <cell r="DY21">
            <v>969</v>
          </cell>
          <cell r="EP21">
            <v>1015</v>
          </cell>
          <cell r="FG21">
            <v>1052</v>
          </cell>
          <cell r="FX21">
            <v>1073</v>
          </cell>
          <cell r="GO21">
            <v>1112</v>
          </cell>
        </row>
        <row r="23">
          <cell r="D23">
            <v>139</v>
          </cell>
          <cell r="AA23">
            <v>141</v>
          </cell>
          <cell r="AR23">
            <v>145</v>
          </cell>
          <cell r="BI23">
            <v>145</v>
          </cell>
          <cell r="BZ23">
            <v>144</v>
          </cell>
          <cell r="CQ23">
            <v>143</v>
          </cell>
          <cell r="DH23">
            <v>144</v>
          </cell>
          <cell r="DY23">
            <v>147</v>
          </cell>
          <cell r="EP23">
            <v>147</v>
          </cell>
          <cell r="FG23">
            <v>149</v>
          </cell>
          <cell r="FX23">
            <v>149</v>
          </cell>
          <cell r="GO23">
            <v>147</v>
          </cell>
        </row>
        <row r="25">
          <cell r="D25">
            <v>82</v>
          </cell>
          <cell r="AA25">
            <v>82</v>
          </cell>
          <cell r="AR25">
            <v>82</v>
          </cell>
          <cell r="BI25">
            <v>82</v>
          </cell>
          <cell r="BZ25">
            <v>81</v>
          </cell>
          <cell r="CQ25">
            <v>79</v>
          </cell>
          <cell r="DH25">
            <v>88</v>
          </cell>
          <cell r="DY25">
            <v>96</v>
          </cell>
          <cell r="EO25" t="str">
            <v>0010</v>
          </cell>
          <cell r="FG25">
            <v>110</v>
          </cell>
          <cell r="FX25">
            <v>161</v>
          </cell>
          <cell r="GO25">
            <v>184</v>
          </cell>
        </row>
        <row r="27">
          <cell r="D27">
            <v>0</v>
          </cell>
          <cell r="AA27">
            <v>0</v>
          </cell>
          <cell r="AR27">
            <v>0</v>
          </cell>
          <cell r="BI27">
            <v>0</v>
          </cell>
          <cell r="BZ27">
            <v>0</v>
          </cell>
          <cell r="CQ27">
            <v>0</v>
          </cell>
          <cell r="DH27">
            <v>0</v>
          </cell>
          <cell r="DY27">
            <v>0</v>
          </cell>
          <cell r="EP27">
            <v>0</v>
          </cell>
          <cell r="FG27">
            <v>0</v>
          </cell>
          <cell r="FX27">
            <v>0</v>
          </cell>
          <cell r="GO27">
            <v>0</v>
          </cell>
        </row>
        <row r="29">
          <cell r="D29">
            <v>0</v>
          </cell>
          <cell r="AA29">
            <v>0</v>
          </cell>
          <cell r="AR29">
            <v>0</v>
          </cell>
          <cell r="BI29">
            <v>0</v>
          </cell>
          <cell r="BZ29">
            <v>0</v>
          </cell>
          <cell r="CQ29">
            <v>0</v>
          </cell>
          <cell r="DH29">
            <v>0</v>
          </cell>
          <cell r="DY29">
            <v>0</v>
          </cell>
          <cell r="EP29">
            <v>0</v>
          </cell>
          <cell r="FG29">
            <v>0</v>
          </cell>
          <cell r="FX29">
            <v>0</v>
          </cell>
          <cell r="GO29">
            <v>0</v>
          </cell>
        </row>
        <row r="31">
          <cell r="D31">
            <v>0</v>
          </cell>
          <cell r="AA31">
            <v>0</v>
          </cell>
          <cell r="AR31">
            <v>0</v>
          </cell>
          <cell r="BI31">
            <v>0</v>
          </cell>
          <cell r="BZ31">
            <v>0</v>
          </cell>
          <cell r="CQ31">
            <v>0</v>
          </cell>
          <cell r="DH31">
            <v>0</v>
          </cell>
          <cell r="DY31">
            <v>0</v>
          </cell>
          <cell r="EP31">
            <v>0</v>
          </cell>
          <cell r="FG31">
            <v>0</v>
          </cell>
          <cell r="FX31">
            <v>0</v>
          </cell>
          <cell r="GO31">
            <v>0</v>
          </cell>
        </row>
        <row r="33">
          <cell r="D33">
            <v>0</v>
          </cell>
          <cell r="AA33">
            <v>0</v>
          </cell>
          <cell r="AR33">
            <v>0</v>
          </cell>
          <cell r="BI33">
            <v>0</v>
          </cell>
          <cell r="BZ33">
            <v>0</v>
          </cell>
          <cell r="CQ33">
            <v>0</v>
          </cell>
          <cell r="DH33">
            <v>0</v>
          </cell>
          <cell r="DY33">
            <v>0</v>
          </cell>
          <cell r="EP33">
            <v>0</v>
          </cell>
          <cell r="FG33">
            <v>0</v>
          </cell>
          <cell r="FX33">
            <v>0</v>
          </cell>
          <cell r="GO33">
            <v>0</v>
          </cell>
        </row>
        <row r="35">
          <cell r="D35">
            <v>0</v>
          </cell>
          <cell r="AA35">
            <v>0</v>
          </cell>
          <cell r="AR35">
            <v>0</v>
          </cell>
          <cell r="BI35">
            <v>0</v>
          </cell>
          <cell r="BZ35">
            <v>0</v>
          </cell>
          <cell r="CQ35">
            <v>0</v>
          </cell>
          <cell r="DH35">
            <v>0</v>
          </cell>
          <cell r="DY35">
            <v>0</v>
          </cell>
          <cell r="EP35">
            <v>0</v>
          </cell>
          <cell r="FG35">
            <v>0</v>
          </cell>
          <cell r="FX35">
            <v>0</v>
          </cell>
          <cell r="GO35">
            <v>0</v>
          </cell>
        </row>
        <row r="37">
          <cell r="D37">
            <v>0</v>
          </cell>
          <cell r="AA37">
            <v>0</v>
          </cell>
          <cell r="AR37">
            <v>0</v>
          </cell>
          <cell r="BI37">
            <v>0</v>
          </cell>
          <cell r="BZ37">
            <v>0</v>
          </cell>
          <cell r="CQ37">
            <v>0</v>
          </cell>
          <cell r="DH37">
            <v>0</v>
          </cell>
          <cell r="DY37">
            <v>0</v>
          </cell>
          <cell r="EP37">
            <v>0</v>
          </cell>
          <cell r="FG37">
            <v>0</v>
          </cell>
          <cell r="FX37">
            <v>0</v>
          </cell>
          <cell r="GO37">
            <v>0</v>
          </cell>
        </row>
        <row r="39">
          <cell r="D39">
            <v>0</v>
          </cell>
          <cell r="AA39">
            <v>0</v>
          </cell>
          <cell r="AR39">
            <v>0</v>
          </cell>
          <cell r="BI39">
            <v>0</v>
          </cell>
          <cell r="BZ39">
            <v>0</v>
          </cell>
          <cell r="CQ39">
            <v>0</v>
          </cell>
          <cell r="DH39">
            <v>0</v>
          </cell>
          <cell r="DY39">
            <v>0</v>
          </cell>
          <cell r="EP39">
            <v>0</v>
          </cell>
          <cell r="FG39">
            <v>0</v>
          </cell>
          <cell r="FX39">
            <v>0</v>
          </cell>
          <cell r="GO39">
            <v>0</v>
          </cell>
        </row>
        <row r="41">
          <cell r="D41">
            <v>0</v>
          </cell>
          <cell r="AA41">
            <v>0</v>
          </cell>
          <cell r="AR41">
            <v>0</v>
          </cell>
          <cell r="BI41">
            <v>0</v>
          </cell>
          <cell r="BZ41">
            <v>0</v>
          </cell>
          <cell r="CQ41">
            <v>0</v>
          </cell>
          <cell r="DH41">
            <v>0</v>
          </cell>
          <cell r="DY41">
            <v>0</v>
          </cell>
          <cell r="EP41">
            <v>0</v>
          </cell>
          <cell r="FG41">
            <v>0</v>
          </cell>
          <cell r="FX41">
            <v>0</v>
          </cell>
          <cell r="GO41">
            <v>0</v>
          </cell>
        </row>
        <row r="43">
          <cell r="D43">
            <v>0</v>
          </cell>
          <cell r="AA43">
            <v>0</v>
          </cell>
          <cell r="AR43">
            <v>0</v>
          </cell>
          <cell r="BI43">
            <v>0</v>
          </cell>
          <cell r="BZ43">
            <v>0</v>
          </cell>
          <cell r="CQ43">
            <v>0</v>
          </cell>
          <cell r="DH43">
            <v>0</v>
          </cell>
          <cell r="DY43">
            <v>0</v>
          </cell>
          <cell r="EP43">
            <v>0</v>
          </cell>
          <cell r="FG43">
            <v>0</v>
          </cell>
          <cell r="FX43">
            <v>0</v>
          </cell>
          <cell r="GO43">
            <v>0</v>
          </cell>
        </row>
        <row r="45">
          <cell r="D45">
            <v>0</v>
          </cell>
          <cell r="AA45">
            <v>0</v>
          </cell>
          <cell r="AR45">
            <v>0</v>
          </cell>
          <cell r="BI45">
            <v>0</v>
          </cell>
          <cell r="BZ45">
            <v>0</v>
          </cell>
          <cell r="CQ45">
            <v>0</v>
          </cell>
          <cell r="DH45">
            <v>0</v>
          </cell>
          <cell r="DY45">
            <v>0</v>
          </cell>
          <cell r="EP45">
            <v>0</v>
          </cell>
          <cell r="FG45">
            <v>0</v>
          </cell>
          <cell r="FX45">
            <v>0</v>
          </cell>
          <cell r="GO45">
            <v>0</v>
          </cell>
        </row>
        <row r="47">
          <cell r="D47">
            <v>1</v>
          </cell>
          <cell r="AA47">
            <v>1</v>
          </cell>
          <cell r="AR47">
            <v>1</v>
          </cell>
          <cell r="BI47">
            <v>1</v>
          </cell>
          <cell r="BZ47">
            <v>1</v>
          </cell>
          <cell r="CQ47">
            <v>1</v>
          </cell>
          <cell r="DH47">
            <v>1</v>
          </cell>
          <cell r="DY47">
            <v>1</v>
          </cell>
          <cell r="EP47">
            <v>1</v>
          </cell>
          <cell r="FG47">
            <v>1</v>
          </cell>
          <cell r="FX47">
            <v>1</v>
          </cell>
          <cell r="GO47">
            <v>0</v>
          </cell>
        </row>
        <row r="49">
          <cell r="D49">
            <v>0</v>
          </cell>
          <cell r="AA49">
            <v>0</v>
          </cell>
          <cell r="AR49">
            <v>0</v>
          </cell>
          <cell r="BI49">
            <v>0</v>
          </cell>
          <cell r="BZ49">
            <v>0</v>
          </cell>
          <cell r="CQ49">
            <v>0</v>
          </cell>
          <cell r="DH49">
            <v>0</v>
          </cell>
          <cell r="DY49">
            <v>0</v>
          </cell>
          <cell r="EP49">
            <v>0</v>
          </cell>
          <cell r="FG49">
            <v>0</v>
          </cell>
          <cell r="FX49">
            <v>0</v>
          </cell>
          <cell r="GO49">
            <v>0</v>
          </cell>
        </row>
        <row r="51">
          <cell r="D51">
            <v>18</v>
          </cell>
          <cell r="AA51">
            <v>19</v>
          </cell>
          <cell r="AR51">
            <v>19</v>
          </cell>
          <cell r="BI51">
            <v>19</v>
          </cell>
          <cell r="CQ51">
            <v>18</v>
          </cell>
          <cell r="DH51">
            <v>18</v>
          </cell>
          <cell r="DY51">
            <v>18</v>
          </cell>
          <cell r="EP51">
            <v>18</v>
          </cell>
          <cell r="FG51">
            <v>20</v>
          </cell>
          <cell r="FX51">
            <v>20</v>
          </cell>
          <cell r="GO51">
            <v>20</v>
          </cell>
        </row>
        <row r="53">
          <cell r="D53">
            <v>1</v>
          </cell>
          <cell r="AA53">
            <v>1</v>
          </cell>
          <cell r="AR53">
            <v>1</v>
          </cell>
          <cell r="BI53">
            <v>1</v>
          </cell>
          <cell r="BZ53">
            <v>1</v>
          </cell>
          <cell r="CQ53">
            <v>1</v>
          </cell>
          <cell r="DH53">
            <v>1</v>
          </cell>
          <cell r="DY53">
            <v>1</v>
          </cell>
          <cell r="EP53">
            <v>1</v>
          </cell>
          <cell r="FG53">
            <v>1</v>
          </cell>
          <cell r="FX53">
            <v>1</v>
          </cell>
          <cell r="GO53">
            <v>1</v>
          </cell>
        </row>
        <row r="55">
          <cell r="D55">
            <v>221</v>
          </cell>
          <cell r="AA55">
            <v>240</v>
          </cell>
          <cell r="AR55">
            <v>249</v>
          </cell>
          <cell r="BI55">
            <v>255</v>
          </cell>
          <cell r="BZ55">
            <v>269</v>
          </cell>
          <cell r="CQ55">
            <v>280</v>
          </cell>
          <cell r="DH55">
            <v>299</v>
          </cell>
          <cell r="DY55">
            <v>316</v>
          </cell>
          <cell r="EP55">
            <v>328</v>
          </cell>
          <cell r="FG55">
            <v>331</v>
          </cell>
          <cell r="FX55">
            <v>331</v>
          </cell>
          <cell r="GO55">
            <v>335</v>
          </cell>
        </row>
        <row r="57">
          <cell r="D57">
            <v>10</v>
          </cell>
          <cell r="AA57">
            <v>10</v>
          </cell>
          <cell r="AR57">
            <v>9</v>
          </cell>
          <cell r="BI57">
            <v>9</v>
          </cell>
          <cell r="BZ57">
            <v>9</v>
          </cell>
          <cell r="CQ57">
            <v>9</v>
          </cell>
          <cell r="DH57">
            <v>9</v>
          </cell>
          <cell r="DY57">
            <v>8</v>
          </cell>
          <cell r="EP57">
            <v>7</v>
          </cell>
          <cell r="FG57">
            <v>7</v>
          </cell>
          <cell r="FX57">
            <v>7</v>
          </cell>
          <cell r="GO57">
            <v>7</v>
          </cell>
        </row>
        <row r="59">
          <cell r="D59">
            <v>0</v>
          </cell>
          <cell r="AA59">
            <v>0</v>
          </cell>
          <cell r="AR59">
            <v>0</v>
          </cell>
          <cell r="BI59">
            <v>0</v>
          </cell>
          <cell r="BZ59">
            <v>0</v>
          </cell>
          <cell r="CQ59">
            <v>0</v>
          </cell>
          <cell r="DH59">
            <v>0</v>
          </cell>
          <cell r="DY59">
            <v>0</v>
          </cell>
          <cell r="EP59">
            <v>0</v>
          </cell>
          <cell r="FG59">
            <v>0</v>
          </cell>
          <cell r="FX59">
            <v>0</v>
          </cell>
          <cell r="GO59">
            <v>0</v>
          </cell>
        </row>
        <row r="61">
          <cell r="D61">
            <v>0</v>
          </cell>
          <cell r="AA61">
            <v>0</v>
          </cell>
          <cell r="AR61">
            <v>0</v>
          </cell>
          <cell r="BI61">
            <v>0</v>
          </cell>
          <cell r="BZ61">
            <v>0</v>
          </cell>
          <cell r="CQ61">
            <v>0</v>
          </cell>
          <cell r="DH61">
            <v>0</v>
          </cell>
          <cell r="DY61">
            <v>0</v>
          </cell>
          <cell r="EP61">
            <v>0</v>
          </cell>
          <cell r="FG61">
            <v>0</v>
          </cell>
          <cell r="FX61">
            <v>0</v>
          </cell>
          <cell r="GO61">
            <v>0</v>
          </cell>
        </row>
        <row r="63">
          <cell r="D63">
            <v>0</v>
          </cell>
          <cell r="AA63">
            <v>0</v>
          </cell>
          <cell r="AR63">
            <v>0</v>
          </cell>
          <cell r="BI63">
            <v>0</v>
          </cell>
          <cell r="BZ63">
            <v>0</v>
          </cell>
          <cell r="CQ63">
            <v>0</v>
          </cell>
          <cell r="DH63">
            <v>0</v>
          </cell>
          <cell r="DY63">
            <v>0</v>
          </cell>
          <cell r="EP63">
            <v>0</v>
          </cell>
          <cell r="FG63">
            <v>0</v>
          </cell>
          <cell r="FX63">
            <v>0</v>
          </cell>
          <cell r="GO63">
            <v>0</v>
          </cell>
        </row>
        <row r="65">
          <cell r="D65">
            <v>0</v>
          </cell>
          <cell r="AA65">
            <v>0</v>
          </cell>
          <cell r="AR65">
            <v>0</v>
          </cell>
          <cell r="BI65">
            <v>0</v>
          </cell>
          <cell r="BZ65">
            <v>0</v>
          </cell>
          <cell r="CQ65">
            <v>0</v>
          </cell>
          <cell r="DH65">
            <v>0</v>
          </cell>
          <cell r="DY65">
            <v>0</v>
          </cell>
          <cell r="EP65">
            <v>0</v>
          </cell>
          <cell r="FG65">
            <v>0</v>
          </cell>
          <cell r="FX65">
            <v>0</v>
          </cell>
          <cell r="GO65">
            <v>0</v>
          </cell>
        </row>
        <row r="67">
          <cell r="D67">
            <v>0</v>
          </cell>
          <cell r="AA67">
            <v>0</v>
          </cell>
          <cell r="AR67">
            <v>0</v>
          </cell>
          <cell r="BI67">
            <v>0</v>
          </cell>
          <cell r="BZ67">
            <v>0</v>
          </cell>
          <cell r="CQ67">
            <v>0</v>
          </cell>
          <cell r="DH67">
            <v>0</v>
          </cell>
          <cell r="DY67">
            <v>0</v>
          </cell>
          <cell r="EP67">
            <v>0</v>
          </cell>
          <cell r="FG67">
            <v>0</v>
          </cell>
          <cell r="FX67">
            <v>0</v>
          </cell>
          <cell r="GO67">
            <v>0</v>
          </cell>
        </row>
        <row r="69">
          <cell r="D69">
            <v>0</v>
          </cell>
          <cell r="AA69">
            <v>0</v>
          </cell>
          <cell r="AR69">
            <v>0</v>
          </cell>
          <cell r="BI69">
            <v>0</v>
          </cell>
          <cell r="BZ69">
            <v>0</v>
          </cell>
          <cell r="CQ69">
            <v>0</v>
          </cell>
          <cell r="DH69">
            <v>0</v>
          </cell>
          <cell r="DY69">
            <v>0</v>
          </cell>
          <cell r="EP69">
            <v>0</v>
          </cell>
          <cell r="FG69">
            <v>0</v>
          </cell>
          <cell r="FX69">
            <v>0</v>
          </cell>
          <cell r="GO69">
            <v>0</v>
          </cell>
        </row>
        <row r="71">
          <cell r="D71">
            <v>0</v>
          </cell>
          <cell r="AA71">
            <v>0</v>
          </cell>
          <cell r="AR71">
            <v>0</v>
          </cell>
          <cell r="BI71">
            <v>0</v>
          </cell>
          <cell r="BZ71">
            <v>0</v>
          </cell>
          <cell r="CQ71">
            <v>0</v>
          </cell>
          <cell r="DH71">
            <v>0</v>
          </cell>
          <cell r="DY71">
            <v>0</v>
          </cell>
          <cell r="EP71">
            <v>0</v>
          </cell>
          <cell r="FG71">
            <v>0</v>
          </cell>
          <cell r="FX71">
            <v>0</v>
          </cell>
          <cell r="GO71">
            <v>0</v>
          </cell>
        </row>
        <row r="73">
          <cell r="D73">
            <v>0</v>
          </cell>
          <cell r="AA73">
            <v>0</v>
          </cell>
          <cell r="AR73">
            <v>0</v>
          </cell>
          <cell r="BI73">
            <v>0</v>
          </cell>
          <cell r="BZ73">
            <v>0</v>
          </cell>
          <cell r="CQ73">
            <v>0</v>
          </cell>
          <cell r="DH73">
            <v>0</v>
          </cell>
          <cell r="DY73">
            <v>0</v>
          </cell>
          <cell r="EP73">
            <v>0</v>
          </cell>
          <cell r="FG73">
            <v>0</v>
          </cell>
          <cell r="FX73">
            <v>0</v>
          </cell>
          <cell r="GO73">
            <v>0</v>
          </cell>
        </row>
        <row r="75">
          <cell r="D75">
            <v>0</v>
          </cell>
          <cell r="AA75">
            <v>0</v>
          </cell>
          <cell r="AR75">
            <v>0</v>
          </cell>
          <cell r="BI75">
            <v>0</v>
          </cell>
          <cell r="BZ75">
            <v>0</v>
          </cell>
          <cell r="CQ75">
            <v>0</v>
          </cell>
          <cell r="DH75">
            <v>0</v>
          </cell>
          <cell r="DY75">
            <v>0</v>
          </cell>
          <cell r="EP75">
            <v>0</v>
          </cell>
          <cell r="FG75">
            <v>0</v>
          </cell>
          <cell r="FX75">
            <v>0</v>
          </cell>
          <cell r="GO75">
            <v>0</v>
          </cell>
        </row>
        <row r="77">
          <cell r="D77">
            <v>0</v>
          </cell>
          <cell r="AA77">
            <v>0</v>
          </cell>
          <cell r="AR77">
            <v>0</v>
          </cell>
          <cell r="BI77">
            <v>0</v>
          </cell>
          <cell r="BZ77">
            <v>0</v>
          </cell>
          <cell r="CQ77">
            <v>0</v>
          </cell>
          <cell r="DH77">
            <v>0</v>
          </cell>
          <cell r="DY77">
            <v>0</v>
          </cell>
          <cell r="EP77">
            <v>0</v>
          </cell>
          <cell r="FG77">
            <v>0</v>
          </cell>
          <cell r="FX77">
            <v>0</v>
          </cell>
          <cell r="GO77">
            <v>0</v>
          </cell>
        </row>
        <row r="79">
          <cell r="D79">
            <v>0</v>
          </cell>
          <cell r="AA79">
            <v>0</v>
          </cell>
          <cell r="AR79">
            <v>0</v>
          </cell>
          <cell r="BI79">
            <v>0</v>
          </cell>
          <cell r="BZ79">
            <v>0</v>
          </cell>
          <cell r="CQ79">
            <v>0</v>
          </cell>
          <cell r="DH79">
            <v>0</v>
          </cell>
          <cell r="DY79">
            <v>0</v>
          </cell>
          <cell r="EP79">
            <v>0</v>
          </cell>
          <cell r="FG79">
            <v>0</v>
          </cell>
          <cell r="FX79">
            <v>0</v>
          </cell>
          <cell r="GO79">
            <v>0</v>
          </cell>
        </row>
        <row r="81">
          <cell r="D81">
            <v>0</v>
          </cell>
          <cell r="AA81">
            <v>0</v>
          </cell>
          <cell r="AR81">
            <v>0</v>
          </cell>
          <cell r="BI81">
            <v>0</v>
          </cell>
          <cell r="BZ81">
            <v>0</v>
          </cell>
          <cell r="CQ81">
            <v>0</v>
          </cell>
          <cell r="DH81">
            <v>0</v>
          </cell>
          <cell r="DY81">
            <v>0</v>
          </cell>
          <cell r="EP81">
            <v>0</v>
          </cell>
          <cell r="FG81">
            <v>0</v>
          </cell>
          <cell r="FX81">
            <v>0</v>
          </cell>
          <cell r="GO81">
            <v>0</v>
          </cell>
        </row>
        <row r="83">
          <cell r="D83">
            <v>3</v>
          </cell>
          <cell r="AA83">
            <v>3</v>
          </cell>
          <cell r="AR83">
            <v>3</v>
          </cell>
          <cell r="BI83">
            <v>3</v>
          </cell>
          <cell r="BZ83">
            <v>3</v>
          </cell>
          <cell r="CQ83">
            <v>3</v>
          </cell>
          <cell r="DH83">
            <v>3</v>
          </cell>
          <cell r="DY83">
            <v>3</v>
          </cell>
          <cell r="EP83">
            <v>3</v>
          </cell>
          <cell r="FG83">
            <v>3</v>
          </cell>
          <cell r="FX83">
            <v>3</v>
          </cell>
          <cell r="GO83">
            <v>3</v>
          </cell>
        </row>
      </sheetData>
      <sheetData sheetId="28"/>
      <sheetData sheetId="29">
        <row r="10">
          <cell r="AF10">
            <v>3955</v>
          </cell>
        </row>
        <row r="12">
          <cell r="AF12">
            <v>3965</v>
          </cell>
        </row>
        <row r="14">
          <cell r="AF14">
            <v>3963</v>
          </cell>
        </row>
        <row r="16">
          <cell r="AF16">
            <v>3998</v>
          </cell>
        </row>
        <row r="18">
          <cell r="AF18">
            <v>4039</v>
          </cell>
        </row>
        <row r="20">
          <cell r="AF20">
            <v>4048</v>
          </cell>
        </row>
        <row r="22">
          <cell r="AF22">
            <v>4071</v>
          </cell>
        </row>
        <row r="24">
          <cell r="AF24">
            <v>4068</v>
          </cell>
        </row>
        <row r="26">
          <cell r="AF26">
            <v>4065</v>
          </cell>
        </row>
        <row r="28">
          <cell r="AF28">
            <v>4074</v>
          </cell>
        </row>
        <row r="30">
          <cell r="AF30">
            <v>4049</v>
          </cell>
        </row>
        <row r="32">
          <cell r="AF32">
            <v>4038</v>
          </cell>
        </row>
      </sheetData>
      <sheetData sheetId="30">
        <row r="10">
          <cell r="AR10">
            <v>3706</v>
          </cell>
        </row>
        <row r="12">
          <cell r="AR12">
            <v>3677</v>
          </cell>
        </row>
        <row r="14">
          <cell r="AR14">
            <v>3631</v>
          </cell>
        </row>
        <row r="16">
          <cell r="AR16">
            <v>3602</v>
          </cell>
        </row>
        <row r="18">
          <cell r="AR18">
            <v>3561</v>
          </cell>
        </row>
        <row r="20">
          <cell r="AR20">
            <v>3537</v>
          </cell>
        </row>
        <row r="22">
          <cell r="AR22">
            <v>3503</v>
          </cell>
        </row>
        <row r="24">
          <cell r="AR24">
            <v>3487</v>
          </cell>
        </row>
        <row r="26">
          <cell r="AR26">
            <v>3443</v>
          </cell>
        </row>
        <row r="28">
          <cell r="AR28">
            <v>3410</v>
          </cell>
        </row>
        <row r="30">
          <cell r="AR30">
            <v>3366</v>
          </cell>
        </row>
        <row r="32">
          <cell r="AR32">
            <v>3327</v>
          </cell>
        </row>
      </sheetData>
      <sheetData sheetId="31">
        <row r="10">
          <cell r="BF10">
            <v>14214</v>
          </cell>
        </row>
        <row r="12">
          <cell r="BF12">
            <v>14070</v>
          </cell>
        </row>
        <row r="14">
          <cell r="BF14">
            <v>13818</v>
          </cell>
        </row>
        <row r="16">
          <cell r="BF16">
            <v>13716</v>
          </cell>
        </row>
        <row r="18">
          <cell r="BF18">
            <v>13571</v>
          </cell>
        </row>
        <row r="20">
          <cell r="BF20">
            <v>13461</v>
          </cell>
        </row>
        <row r="22">
          <cell r="BF22">
            <v>13331</v>
          </cell>
        </row>
        <row r="24">
          <cell r="BF24">
            <v>13183</v>
          </cell>
        </row>
        <row r="26">
          <cell r="BF26">
            <v>13031</v>
          </cell>
        </row>
        <row r="28">
          <cell r="BF28">
            <v>12866</v>
          </cell>
        </row>
        <row r="30">
          <cell r="BF30">
            <v>12718</v>
          </cell>
        </row>
        <row r="32">
          <cell r="BF32">
            <v>12515</v>
          </cell>
        </row>
      </sheetData>
      <sheetData sheetId="32">
        <row r="10">
          <cell r="BH10">
            <v>30413</v>
          </cell>
        </row>
        <row r="12">
          <cell r="BH12">
            <v>30208</v>
          </cell>
        </row>
        <row r="14">
          <cell r="BH14">
            <v>29812</v>
          </cell>
        </row>
        <row r="16">
          <cell r="BH16">
            <v>29715</v>
          </cell>
        </row>
        <row r="18">
          <cell r="BH18">
            <v>29517</v>
          </cell>
        </row>
        <row r="20">
          <cell r="BH20">
            <v>29325</v>
          </cell>
        </row>
        <row r="22">
          <cell r="BH22">
            <v>29201</v>
          </cell>
        </row>
        <row r="24">
          <cell r="BH24">
            <v>28981</v>
          </cell>
        </row>
        <row r="26">
          <cell r="BH26">
            <v>28732</v>
          </cell>
        </row>
        <row r="28">
          <cell r="BH28">
            <v>28607</v>
          </cell>
        </row>
        <row r="30">
          <cell r="BH30">
            <v>28417</v>
          </cell>
        </row>
        <row r="32">
          <cell r="BH32">
            <v>28199</v>
          </cell>
        </row>
      </sheetData>
      <sheetData sheetId="33">
        <row r="10">
          <cell r="AR10">
            <v>46166</v>
          </cell>
        </row>
        <row r="12">
          <cell r="AR12">
            <v>45976</v>
          </cell>
        </row>
        <row r="14">
          <cell r="AR14">
            <v>45655</v>
          </cell>
        </row>
        <row r="16">
          <cell r="AR16">
            <v>45631</v>
          </cell>
        </row>
        <row r="18">
          <cell r="AR18">
            <v>45350</v>
          </cell>
        </row>
        <row r="20">
          <cell r="AR20">
            <v>45125</v>
          </cell>
        </row>
        <row r="22">
          <cell r="AR22">
            <v>44994</v>
          </cell>
        </row>
        <row r="24">
          <cell r="AR24">
            <v>44892</v>
          </cell>
        </row>
        <row r="26">
          <cell r="AR26">
            <v>44674</v>
          </cell>
        </row>
        <row r="28">
          <cell r="AR28">
            <v>44574</v>
          </cell>
        </row>
        <row r="30">
          <cell r="AR30">
            <v>44394</v>
          </cell>
        </row>
        <row r="32">
          <cell r="AR32">
            <v>44098</v>
          </cell>
        </row>
      </sheetData>
      <sheetData sheetId="34">
        <row r="10">
          <cell r="AH10">
            <v>77465</v>
          </cell>
        </row>
        <row r="12">
          <cell r="AH12">
            <v>77058</v>
          </cell>
        </row>
        <row r="14">
          <cell r="AH14">
            <v>76631</v>
          </cell>
        </row>
        <row r="16">
          <cell r="AH16">
            <v>76509</v>
          </cell>
        </row>
        <row r="18">
          <cell r="AH18">
            <v>76111</v>
          </cell>
        </row>
        <row r="20">
          <cell r="AH20">
            <v>75801</v>
          </cell>
        </row>
        <row r="22">
          <cell r="AH22">
            <v>75595</v>
          </cell>
        </row>
        <row r="24">
          <cell r="AH24">
            <v>75180</v>
          </cell>
        </row>
        <row r="26">
          <cell r="AH26">
            <v>74888</v>
          </cell>
        </row>
        <row r="28">
          <cell r="AH28">
            <v>74683</v>
          </cell>
        </row>
        <row r="30">
          <cell r="AH30">
            <v>74287</v>
          </cell>
        </row>
        <row r="32">
          <cell r="AH32">
            <v>73965</v>
          </cell>
        </row>
      </sheetData>
      <sheetData sheetId="35">
        <row r="9">
          <cell r="BA9">
            <v>50385</v>
          </cell>
        </row>
        <row r="11">
          <cell r="BA11">
            <v>51248</v>
          </cell>
        </row>
        <row r="13">
          <cell r="BA13">
            <v>52387</v>
          </cell>
        </row>
        <row r="15">
          <cell r="BA15">
            <v>52956</v>
          </cell>
        </row>
        <row r="17">
          <cell r="BA17">
            <v>53586</v>
          </cell>
        </row>
        <row r="19">
          <cell r="BA19">
            <v>54422</v>
          </cell>
        </row>
        <row r="21">
          <cell r="BA21">
            <v>56382</v>
          </cell>
        </row>
        <row r="23">
          <cell r="BA23">
            <v>57844</v>
          </cell>
        </row>
        <row r="25">
          <cell r="BA25">
            <v>58573</v>
          </cell>
        </row>
        <row r="27">
          <cell r="BA27">
            <v>58898</v>
          </cell>
        </row>
        <row r="29">
          <cell r="BA29">
            <v>58642</v>
          </cell>
        </row>
      </sheetData>
      <sheetData sheetId="36">
        <row r="10">
          <cell r="AO10">
            <v>17</v>
          </cell>
        </row>
        <row r="12">
          <cell r="AO12">
            <v>26</v>
          </cell>
        </row>
        <row r="14">
          <cell r="AO14">
            <v>97</v>
          </cell>
        </row>
        <row r="16">
          <cell r="AO16">
            <v>163</v>
          </cell>
        </row>
        <row r="18">
          <cell r="AO18">
            <v>324</v>
          </cell>
        </row>
        <row r="20">
          <cell r="AO20">
            <v>568</v>
          </cell>
        </row>
        <row r="22">
          <cell r="AO22">
            <v>1108</v>
          </cell>
        </row>
        <row r="24">
          <cell r="AO24">
            <v>1577</v>
          </cell>
        </row>
        <row r="26">
          <cell r="AO26">
            <v>2109</v>
          </cell>
        </row>
        <row r="28">
          <cell r="AO28">
            <v>3160</v>
          </cell>
        </row>
        <row r="30">
          <cell r="AO30">
            <v>4279</v>
          </cell>
        </row>
        <row r="32">
          <cell r="AO32">
            <v>4668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S33"/>
  <sheetViews>
    <sheetView tabSelected="1" workbookViewId="0">
      <selection activeCell="A35" sqref="A35"/>
    </sheetView>
  </sheetViews>
  <sheetFormatPr baseColWidth="10" defaultRowHeight="12.75" x14ac:dyDescent="0.2"/>
  <cols>
    <col min="1" max="1" width="11.140625" customWidth="1"/>
    <col min="2" max="4" width="9.7109375" customWidth="1"/>
    <col min="5" max="5" width="9.28515625" customWidth="1"/>
    <col min="6" max="7" width="9.7109375" customWidth="1"/>
    <col min="8" max="8" width="9.5703125" customWidth="1"/>
    <col min="9" max="9" width="9.7109375" customWidth="1"/>
    <col min="10" max="10" width="8.85546875" customWidth="1"/>
    <col min="11" max="11" width="8.7109375" customWidth="1"/>
    <col min="12" max="12" width="9.7109375" customWidth="1"/>
    <col min="13" max="13" width="15.28515625" customWidth="1"/>
    <col min="14" max="14" width="7.7109375" hidden="1" customWidth="1"/>
    <col min="15" max="15" width="0.140625" hidden="1" customWidth="1"/>
    <col min="16" max="16" width="7.5703125" hidden="1" customWidth="1"/>
    <col min="17" max="17" width="0.28515625" hidden="1" customWidth="1"/>
    <col min="18" max="18" width="2.42578125" hidden="1" customWidth="1"/>
    <col min="19" max="19" width="8" hidden="1" customWidth="1"/>
  </cols>
  <sheetData>
    <row r="1" spans="1:19" ht="15.75" customHeight="1" thickBot="1" x14ac:dyDescent="0.3">
      <c r="A1" s="1">
        <v>1</v>
      </c>
      <c r="B1" s="2"/>
      <c r="C1" s="2"/>
      <c r="D1" s="2"/>
      <c r="E1" s="3" t="s">
        <v>0</v>
      </c>
      <c r="F1" s="2"/>
      <c r="G1" s="2"/>
      <c r="H1" s="4"/>
      <c r="I1" s="2"/>
      <c r="J1" s="2"/>
      <c r="K1" s="2"/>
      <c r="L1" s="2"/>
      <c r="M1" s="5"/>
      <c r="N1" s="6"/>
      <c r="O1" s="6"/>
      <c r="P1" s="6"/>
      <c r="Q1" s="7"/>
      <c r="R1" s="2"/>
      <c r="S1" s="5"/>
    </row>
    <row r="2" spans="1:19" ht="18.75" hidden="1" thickBot="1" x14ac:dyDescent="0.3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2"/>
      <c r="O2" s="13"/>
      <c r="P2" s="13"/>
      <c r="Q2" s="14"/>
      <c r="R2" s="15"/>
      <c r="S2" s="16"/>
    </row>
    <row r="3" spans="1:19" ht="23.25" customHeight="1" thickBot="1" x14ac:dyDescent="0.25">
      <c r="A3" s="1362"/>
      <c r="B3" s="17" t="s">
        <v>1</v>
      </c>
      <c r="C3" s="18"/>
      <c r="D3" s="19"/>
      <c r="E3" s="18"/>
      <c r="F3" s="18"/>
      <c r="G3" s="20"/>
      <c r="H3" s="18"/>
      <c r="I3" s="18"/>
      <c r="J3" s="18"/>
      <c r="K3" s="18"/>
      <c r="L3" s="21"/>
      <c r="M3" s="22" t="s">
        <v>2</v>
      </c>
      <c r="N3" s="23"/>
      <c r="O3" s="24"/>
      <c r="P3" s="25"/>
      <c r="Q3" s="26"/>
      <c r="R3" s="27"/>
      <c r="S3" s="28"/>
    </row>
    <row r="4" spans="1:19" ht="2.25" customHeight="1" thickBot="1" x14ac:dyDescent="0.25">
      <c r="A4" s="1363"/>
      <c r="B4" s="29"/>
      <c r="C4" s="29"/>
      <c r="D4" s="29"/>
      <c r="E4" s="29"/>
      <c r="F4" s="29"/>
      <c r="G4" s="29"/>
      <c r="H4" s="29"/>
      <c r="I4" s="29"/>
      <c r="J4" s="29"/>
      <c r="K4" s="29"/>
      <c r="L4" s="30"/>
      <c r="M4" s="31"/>
      <c r="N4" s="32"/>
      <c r="O4" s="29"/>
      <c r="P4" s="32"/>
      <c r="Q4" s="33"/>
      <c r="R4" s="30"/>
      <c r="S4" s="33"/>
    </row>
    <row r="5" spans="1:19" ht="14.25" customHeight="1" thickBot="1" x14ac:dyDescent="0.3">
      <c r="A5" s="1364"/>
      <c r="B5" s="1365" t="s">
        <v>3</v>
      </c>
      <c r="C5" s="34" t="s">
        <v>4</v>
      </c>
      <c r="D5" s="35" t="s">
        <v>5</v>
      </c>
      <c r="E5" s="36" t="s">
        <v>6</v>
      </c>
      <c r="F5" s="37" t="s">
        <v>7</v>
      </c>
      <c r="G5" s="38" t="s">
        <v>8</v>
      </c>
      <c r="H5" s="39" t="s">
        <v>9</v>
      </c>
      <c r="I5" s="40" t="s">
        <v>10</v>
      </c>
      <c r="J5" s="41" t="s">
        <v>11</v>
      </c>
      <c r="K5" s="42" t="s">
        <v>12</v>
      </c>
      <c r="L5" s="43" t="s">
        <v>13</v>
      </c>
      <c r="M5" s="44" t="s">
        <v>14</v>
      </c>
      <c r="N5" s="45"/>
      <c r="O5" s="46"/>
      <c r="P5" s="47"/>
      <c r="Q5" s="48"/>
      <c r="R5" s="49"/>
      <c r="S5" s="50"/>
    </row>
    <row r="6" spans="1:19" ht="15" customHeight="1" thickBot="1" x14ac:dyDescent="0.3">
      <c r="A6" s="51" t="s">
        <v>15</v>
      </c>
      <c r="B6" s="1366"/>
      <c r="C6" s="52" t="s">
        <v>16</v>
      </c>
      <c r="D6" s="53" t="s">
        <v>17</v>
      </c>
      <c r="E6" s="54" t="s">
        <v>18</v>
      </c>
      <c r="F6" s="55" t="s">
        <v>19</v>
      </c>
      <c r="G6" s="56" t="s">
        <v>20</v>
      </c>
      <c r="H6" s="57"/>
      <c r="I6" s="58" t="s">
        <v>21</v>
      </c>
      <c r="J6" s="59" t="s">
        <v>22</v>
      </c>
      <c r="K6" s="60" t="s">
        <v>23</v>
      </c>
      <c r="L6" s="61" t="s">
        <v>24</v>
      </c>
      <c r="M6" s="62" t="s">
        <v>25</v>
      </c>
      <c r="N6" s="63"/>
      <c r="O6" s="64"/>
      <c r="P6" s="65"/>
      <c r="Q6" s="66"/>
      <c r="R6" s="67"/>
      <c r="S6" s="68"/>
    </row>
    <row r="7" spans="1:19" ht="9" customHeight="1" thickBot="1" x14ac:dyDescent="0.25">
      <c r="A7" s="69"/>
      <c r="B7" s="70"/>
      <c r="C7" s="71"/>
      <c r="D7" s="72"/>
      <c r="E7" s="73"/>
      <c r="F7" s="70"/>
      <c r="G7" s="71"/>
      <c r="H7" s="72"/>
      <c r="I7" s="73"/>
      <c r="J7" s="70"/>
      <c r="K7" s="73"/>
      <c r="L7" s="70"/>
      <c r="M7" s="73"/>
      <c r="N7" s="74"/>
      <c r="O7" s="75"/>
      <c r="P7" s="76"/>
      <c r="Q7" s="70"/>
      <c r="R7" s="77"/>
      <c r="S7" s="73"/>
    </row>
    <row r="8" spans="1:19" ht="21" customHeight="1" thickBot="1" x14ac:dyDescent="0.45">
      <c r="A8" s="78" t="s">
        <v>26</v>
      </c>
      <c r="B8" s="79">
        <f>SUM('[1](12.2) PKW Intern.Fz.-art'!AK8)</f>
        <v>163155</v>
      </c>
      <c r="C8" s="79">
        <f>SUM('[1](12.3) LKW Intern.Fz.-art'!BH9)</f>
        <v>61339</v>
      </c>
      <c r="D8" s="79">
        <f>SUM('[1](12.5) Krad + Trike + Quads'!BK10)</f>
        <v>10657</v>
      </c>
      <c r="E8" s="79">
        <f>SUM('[1](12.5) Krad + Trike + Quads'!CH10)</f>
        <v>102</v>
      </c>
      <c r="F8" s="79">
        <f>SUM('[1](12.5) Krad + Trike + Quads'!BQ10)</f>
        <v>115</v>
      </c>
      <c r="G8" s="79">
        <f>SUM('[1](12.6) Busse Fz.-art '!BI9)</f>
        <v>282</v>
      </c>
      <c r="H8" s="79">
        <f>SUM('[1](12.4) Anh Nationale + Intern.N'!AN9)</f>
        <v>10393</v>
      </c>
      <c r="I8" s="79">
        <f>SUM('[1](12.1) Zulassungen auf.... '!E8)</f>
        <v>644</v>
      </c>
      <c r="J8" s="80">
        <f>SUM('(6.1) Fz-arten n.Benutz 1.HJ '!M12)</f>
        <v>155</v>
      </c>
      <c r="K8" s="80">
        <f>SUM('[1](12.1) Zulassungen auf.... '!F8)</f>
        <v>1371</v>
      </c>
      <c r="L8" s="80">
        <f>SUM('(6.1) Fz-arten n.Benutz 1.HJ '!O12)</f>
        <v>801</v>
      </c>
      <c r="M8" s="81">
        <f>SUM(B8:L8)</f>
        <v>249014</v>
      </c>
      <c r="N8" s="82"/>
      <c r="O8" s="80"/>
      <c r="P8" s="83"/>
      <c r="Q8" s="80">
        <f>SUM(N8:P8)</f>
        <v>0</v>
      </c>
      <c r="R8" s="83"/>
      <c r="S8" s="80"/>
    </row>
    <row r="9" spans="1:19" ht="9" customHeight="1" thickBot="1" x14ac:dyDescent="0.4">
      <c r="A9" s="84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6"/>
      <c r="O9" s="87"/>
      <c r="P9" s="88"/>
      <c r="Q9" s="80"/>
      <c r="R9" s="89"/>
      <c r="S9" s="90"/>
    </row>
    <row r="10" spans="1:19" ht="21" customHeight="1" thickBot="1" x14ac:dyDescent="0.45">
      <c r="A10" s="78" t="s">
        <v>27</v>
      </c>
      <c r="B10" s="79">
        <f>SUM('[1](12.2) PKW Intern.Fz.-art'!AK10)</f>
        <v>163234</v>
      </c>
      <c r="C10" s="79">
        <f>SUM('[1](12.3) LKW Intern.Fz.-art'!BH11)</f>
        <v>61358</v>
      </c>
      <c r="D10" s="79">
        <f>SUM('[1](12.5) Krad + Trike + Quads'!BK12)</f>
        <v>10675</v>
      </c>
      <c r="E10" s="79">
        <f>SUM('[1](12.5) Krad + Trike + Quads'!CH12)</f>
        <v>109</v>
      </c>
      <c r="F10" s="79">
        <f>SUM('[1](12.5) Krad + Trike + Quads'!BQ12)</f>
        <v>119</v>
      </c>
      <c r="G10" s="79">
        <f>SUM('[1](12.6) Busse Fz.-art '!BI11)</f>
        <v>278</v>
      </c>
      <c r="H10" s="79">
        <f>SUM('[1](12.4) Anh Nationale + Intern.N'!AN11)</f>
        <v>10386</v>
      </c>
      <c r="I10" s="79">
        <f>SUM('[1](12.1) Zulassungen auf.... '!E10)</f>
        <v>651</v>
      </c>
      <c r="J10" s="80">
        <f>SUM('(6.1) Fz-arten n.Benutz 1.HJ '!M20)</f>
        <v>154</v>
      </c>
      <c r="K10" s="80">
        <f>SUM('[1](12.1) Zulassungen auf.... '!F10)</f>
        <v>1395</v>
      </c>
      <c r="L10" s="80">
        <f>SUM('(6.1) Fz-arten n.Benutz 1.HJ '!O20)</f>
        <v>802</v>
      </c>
      <c r="M10" s="81">
        <f>SUM(B10:L10)</f>
        <v>249161</v>
      </c>
      <c r="N10" s="82"/>
      <c r="O10" s="80"/>
      <c r="P10" s="83"/>
      <c r="Q10" s="80">
        <f>SUM(N10:P10)</f>
        <v>0</v>
      </c>
      <c r="R10" s="83"/>
      <c r="S10" s="80"/>
    </row>
    <row r="11" spans="1:19" ht="9" customHeight="1" thickBot="1" x14ac:dyDescent="0.4">
      <c r="A11" s="9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6"/>
      <c r="O11" s="87"/>
      <c r="P11" s="92"/>
      <c r="Q11" s="80"/>
      <c r="R11" s="89"/>
      <c r="S11" s="90"/>
    </row>
    <row r="12" spans="1:19" ht="21" customHeight="1" thickBot="1" x14ac:dyDescent="0.45">
      <c r="A12" s="78" t="s">
        <v>28</v>
      </c>
      <c r="B12" s="79">
        <f>SUM('[1](12.2) PKW Intern.Fz.-art'!AK12)</f>
        <v>162889</v>
      </c>
      <c r="C12" s="79">
        <f>SUM('[1](12.3) LKW Intern.Fz.-art'!BH13)</f>
        <v>61157</v>
      </c>
      <c r="D12" s="79">
        <f>SUM('[1](12.5) Krad + Trike + Quads'!BK14)</f>
        <v>10718</v>
      </c>
      <c r="E12" s="79">
        <f>SUM('[1](12.5) Krad + Trike + Quads'!CH14)</f>
        <v>105</v>
      </c>
      <c r="F12" s="79">
        <f>SUM('[1](12.5) Krad + Trike + Quads'!BQ14)</f>
        <v>118</v>
      </c>
      <c r="G12" s="79">
        <f>SUM('[1](12.6) Busse Fz.-art '!BI13)</f>
        <v>278</v>
      </c>
      <c r="H12" s="79">
        <f>SUM('[1](12.4) Anh Nationale + Intern.N'!AN13)</f>
        <v>10368</v>
      </c>
      <c r="I12" s="79">
        <f>SUM('[1](12.1) Zulassungen auf.... '!E12)</f>
        <v>650</v>
      </c>
      <c r="J12" s="80">
        <f>SUM('(6.1) Fz-arten n.Benutz 1.HJ '!M27)</f>
        <v>159</v>
      </c>
      <c r="K12" s="80">
        <f>SUM('[1](12.1) Zulassungen auf.... '!F12)</f>
        <v>1406</v>
      </c>
      <c r="L12" s="80">
        <f>SUM('(6.1) Fz-arten n.Benutz 1.HJ '!O27)</f>
        <v>787</v>
      </c>
      <c r="M12" s="81">
        <f>SUM(B12:L12)</f>
        <v>248635</v>
      </c>
      <c r="N12" s="82"/>
      <c r="O12" s="80"/>
      <c r="P12" s="83"/>
      <c r="Q12" s="80">
        <f>SUM(N12:P12)</f>
        <v>0</v>
      </c>
      <c r="R12" s="83"/>
      <c r="S12" s="80"/>
    </row>
    <row r="13" spans="1:19" ht="9" customHeight="1" thickBot="1" x14ac:dyDescent="0.4">
      <c r="A13" s="93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86"/>
      <c r="O13" s="87"/>
      <c r="P13" s="88"/>
      <c r="Q13" s="80"/>
      <c r="R13" s="89"/>
      <c r="S13" s="90"/>
    </row>
    <row r="14" spans="1:19" ht="21" customHeight="1" thickBot="1" x14ac:dyDescent="0.45">
      <c r="A14" s="78" t="s">
        <v>29</v>
      </c>
      <c r="B14" s="79">
        <f>SUM('[1](12.2) PKW Intern.Fz.-art'!AK14)</f>
        <v>163459</v>
      </c>
      <c r="C14" s="79">
        <f>SUM('[1](12.3) LKW Intern.Fz.-art'!BH15)</f>
        <v>61463</v>
      </c>
      <c r="D14" s="79">
        <f>SUM('[1](12.5) Krad + Trike + Quads'!BK16)</f>
        <v>10821</v>
      </c>
      <c r="E14" s="79">
        <f>SUM('[1](12.5) Krad + Trike + Quads'!CH16)</f>
        <v>106</v>
      </c>
      <c r="F14" s="79">
        <f>SUM('[1](12.5) Krad + Trike + Quads'!BQ16)</f>
        <v>122</v>
      </c>
      <c r="G14" s="79">
        <f>SUM('[1](12.6) Busse Fz.-art '!BI15)</f>
        <v>277</v>
      </c>
      <c r="H14" s="79">
        <f>SUM('[1](12.4) Anh Nationale + Intern.N'!AN15)</f>
        <v>10405</v>
      </c>
      <c r="I14" s="79">
        <f>SUM('[1](12.1) Zulassungen auf.... '!E14)</f>
        <v>644</v>
      </c>
      <c r="J14" s="80">
        <f>SUM('(6.1) Fz-arten n.Benutz 1.HJ '!M34)</f>
        <v>159</v>
      </c>
      <c r="K14" s="80">
        <f>SUM('[1](12.1) Zulassungen auf.... '!F14)</f>
        <v>1431</v>
      </c>
      <c r="L14" s="80">
        <f>SUM('(6.1) Fz-arten n.Benutz 1.HJ '!O34)</f>
        <v>789</v>
      </c>
      <c r="M14" s="81">
        <f>SUM(B14:L14)</f>
        <v>249676</v>
      </c>
      <c r="N14" s="82"/>
      <c r="O14" s="80"/>
      <c r="P14" s="83"/>
      <c r="Q14" s="80">
        <f>SUM(N14:P14)</f>
        <v>0</v>
      </c>
      <c r="R14" s="83"/>
      <c r="S14" s="80"/>
    </row>
    <row r="15" spans="1:19" ht="9" customHeight="1" thickBot="1" x14ac:dyDescent="0.4">
      <c r="A15" s="93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86"/>
      <c r="O15" s="87"/>
      <c r="P15" s="88"/>
      <c r="Q15" s="80"/>
      <c r="R15" s="89"/>
      <c r="S15" s="90"/>
    </row>
    <row r="16" spans="1:19" ht="21" customHeight="1" thickBot="1" x14ac:dyDescent="0.45">
      <c r="A16" s="94" t="s">
        <v>30</v>
      </c>
      <c r="B16" s="95">
        <f>SUM('[1](12.2) PKW Intern.Fz.-art'!AK16)</f>
        <v>163204</v>
      </c>
      <c r="C16" s="95">
        <f>SUM('[1](12.3) LKW Intern.Fz.-art'!BH17)</f>
        <v>61879</v>
      </c>
      <c r="D16" s="95">
        <f>SUM('[1](12.5) Krad + Trike + Quads'!BK18)</f>
        <v>10857</v>
      </c>
      <c r="E16" s="95">
        <f>SUM('[1](12.5) Krad + Trike + Quads'!CH18)</f>
        <v>105</v>
      </c>
      <c r="F16" s="95">
        <f>SUM('[1](12.5) Krad + Trike + Quads'!BQ18)</f>
        <v>123</v>
      </c>
      <c r="G16" s="95">
        <f>SUM('[1](12.6) Busse Fz.-art '!BI17)</f>
        <v>276</v>
      </c>
      <c r="H16" s="95">
        <f>SUM('[1](12.4) Anh Nationale + Intern.N'!AN17)</f>
        <v>10439</v>
      </c>
      <c r="I16" s="95">
        <f>SUM('[1](12.1) Zulassungen auf.... '!E16)</f>
        <v>647</v>
      </c>
      <c r="J16" s="96">
        <f>SUM('(6.1) Fz-arten n.Benutz 1.HJ '!M41)</f>
        <v>160</v>
      </c>
      <c r="K16" s="96">
        <f>SUM('[1](12.1) Zulassungen auf.... '!F16)</f>
        <v>1450</v>
      </c>
      <c r="L16" s="96">
        <f>SUM('(6.1) Fz-arten n.Benutz 1.HJ '!O41)</f>
        <v>792</v>
      </c>
      <c r="M16" s="97">
        <f>SUM(B16:L16)</f>
        <v>249932</v>
      </c>
      <c r="N16" s="82"/>
      <c r="O16" s="80"/>
      <c r="P16" s="83"/>
      <c r="Q16" s="80">
        <f>SUM(N16:P16)</f>
        <v>0</v>
      </c>
      <c r="R16" s="83"/>
      <c r="S16" s="80"/>
    </row>
    <row r="17" spans="1:19" ht="9" customHeight="1" thickBot="1" x14ac:dyDescent="0.4">
      <c r="A17" s="98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86"/>
      <c r="O17" s="87"/>
      <c r="P17" s="88"/>
      <c r="Q17" s="80"/>
      <c r="R17" s="89"/>
      <c r="S17" s="90"/>
    </row>
    <row r="18" spans="1:19" ht="21" customHeight="1" thickBot="1" x14ac:dyDescent="0.45">
      <c r="A18" s="100" t="s">
        <v>31</v>
      </c>
      <c r="B18" s="101">
        <f>SUM('[1](12.2) PKW Intern.Fz.-art'!AK18)</f>
        <v>163330</v>
      </c>
      <c r="C18" s="101">
        <f>SUM('[1](12.3) LKW Intern.Fz.-art'!BH19)</f>
        <v>62606</v>
      </c>
      <c r="D18" s="101">
        <f>SUM('[1](12.5) Krad + Trike + Quads'!BK20)</f>
        <v>10862</v>
      </c>
      <c r="E18" s="101">
        <f>SUM('[1](12.5) Krad + Trike + Quads'!CH20)</f>
        <v>105</v>
      </c>
      <c r="F18" s="101">
        <f>SUM('[1](12.5) Krad + Trike + Quads'!BQ20)</f>
        <v>121</v>
      </c>
      <c r="G18" s="101">
        <f>SUM('[1](12.6) Busse Fz.-art '!BI19)</f>
        <v>274</v>
      </c>
      <c r="H18" s="101">
        <f>SUM('[1](12.4) Anh Nationale + Intern.N'!AN19)</f>
        <v>10462</v>
      </c>
      <c r="I18" s="101">
        <f>SUM('[1](12.1) Zulassungen auf.... '!E18)</f>
        <v>641</v>
      </c>
      <c r="J18" s="102">
        <f>SUM('(6.1) Fz-arten n.Benutz 1.HJ '!M48)</f>
        <v>157</v>
      </c>
      <c r="K18" s="102">
        <f>SUM('(6.1) Fz-arten n.Benutz 1.HJ '!N48)</f>
        <v>1462</v>
      </c>
      <c r="L18" s="102">
        <f>SUM('(6.1) Fz-arten n.Benutz 1.HJ '!O48)</f>
        <v>801</v>
      </c>
      <c r="M18" s="103">
        <f>SUM(B18:L18)</f>
        <v>250821</v>
      </c>
      <c r="N18" s="82"/>
      <c r="O18" s="80"/>
      <c r="P18" s="83"/>
      <c r="Q18" s="80">
        <f>SUM(N18:P18)</f>
        <v>0</v>
      </c>
      <c r="R18" s="83"/>
      <c r="S18" s="80"/>
    </row>
    <row r="19" spans="1:19" ht="9" customHeight="1" thickBot="1" x14ac:dyDescent="0.4">
      <c r="A19" s="93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86"/>
      <c r="O19" s="87"/>
      <c r="P19" s="88"/>
      <c r="Q19" s="80"/>
      <c r="R19" s="89"/>
      <c r="S19" s="90"/>
    </row>
    <row r="20" spans="1:19" ht="21" customHeight="1" thickBot="1" x14ac:dyDescent="0.45">
      <c r="A20" s="78" t="s">
        <v>32</v>
      </c>
      <c r="B20" s="79">
        <f>SUM('[1](12.2) PKW Intern.Fz.-art'!AK20)</f>
        <v>163883</v>
      </c>
      <c r="C20" s="79">
        <f>SUM('[1](12.3) LKW Intern.Fz.-art'!BH21)</f>
        <v>63334</v>
      </c>
      <c r="D20" s="79">
        <f>SUM('[1](12.5) Krad + Trike + Quads'!BK22)</f>
        <v>10907</v>
      </c>
      <c r="E20" s="79">
        <f>SUM('[1](12.5) Krad + Trike + Quads'!CH22)</f>
        <v>110</v>
      </c>
      <c r="F20" s="79">
        <f>SUM('[1](12.5) Krad + Trike + Quads'!BQ22)</f>
        <v>119</v>
      </c>
      <c r="G20" s="79">
        <f>SUM('[1](12.6) Busse Fz.-art '!BI21)</f>
        <v>271</v>
      </c>
      <c r="H20" s="79">
        <f>SUM('[1](12.4) Anh Nationale + Intern.N'!AN21)</f>
        <v>10488</v>
      </c>
      <c r="I20" s="79">
        <f>SUM('[1](12.1) Zulassungen auf.... '!E20)</f>
        <v>646</v>
      </c>
      <c r="J20" s="80">
        <f>SUM('(6.2) Fz-arten n.Benutz 2.HJ '!M12)</f>
        <v>157</v>
      </c>
      <c r="K20" s="80">
        <f>SUM('(6.2) Fz-arten n.Benutz 2.HJ '!N12)</f>
        <v>1473</v>
      </c>
      <c r="L20" s="80">
        <f>SUM('(6.2) Fz-arten n.Benutz 2.HJ '!O12)</f>
        <v>803</v>
      </c>
      <c r="M20" s="81">
        <f>SUM(B20:L20)</f>
        <v>252191</v>
      </c>
      <c r="N20" s="82"/>
      <c r="O20" s="80"/>
      <c r="P20" s="83"/>
      <c r="Q20" s="80">
        <f>SUM(N20:P20)</f>
        <v>0</v>
      </c>
      <c r="R20" s="83"/>
      <c r="S20" s="80"/>
    </row>
    <row r="21" spans="1:19" ht="9" customHeight="1" thickBot="1" x14ac:dyDescent="0.4">
      <c r="A21" s="93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86"/>
      <c r="O21" s="87"/>
      <c r="P21" s="88"/>
      <c r="Q21" s="80"/>
      <c r="R21" s="89"/>
      <c r="S21" s="90"/>
    </row>
    <row r="22" spans="1:19" ht="21" customHeight="1" thickBot="1" x14ac:dyDescent="0.45">
      <c r="A22" s="78" t="s">
        <v>33</v>
      </c>
      <c r="B22" s="79">
        <f>SUM('[1](12.2) PKW Intern.Fz.-art'!AK22)</f>
        <v>164016</v>
      </c>
      <c r="C22" s="79">
        <f>SUM('[1](12.3) LKW Intern.Fz.-art'!BH23)</f>
        <v>64509</v>
      </c>
      <c r="D22" s="79">
        <f>SUM('[1](12.5) Krad + Trike + Quads'!BK24)</f>
        <v>10931</v>
      </c>
      <c r="E22" s="79">
        <f>SUM('[1](12.5) Krad + Trike + Quads'!CH24)</f>
        <v>112</v>
      </c>
      <c r="F22" s="79">
        <f>SUM('[1](12.5) Krad + Trike + Quads'!BQ24)</f>
        <v>120</v>
      </c>
      <c r="G22" s="79">
        <f>SUM('[1](12.6) Busse Fz.-art '!BI23)</f>
        <v>274</v>
      </c>
      <c r="H22" s="79">
        <f>SUM('[1](12.4) Anh Nationale + Intern.N'!AN23)</f>
        <v>10507</v>
      </c>
      <c r="I22" s="79">
        <f>SUM('[1](12.1) Zulassungen auf.... '!E22)</f>
        <v>646</v>
      </c>
      <c r="J22" s="80">
        <f>SUM('(6.2) Fz-arten n.Benutz 2.HJ '!M20)</f>
        <v>155</v>
      </c>
      <c r="K22" s="80">
        <f>SUM('(6.2) Fz-arten n.Benutz 2.HJ '!N20)</f>
        <v>1480</v>
      </c>
      <c r="L22" s="80">
        <f>SUM('(6.2) Fz-arten n.Benutz 2.HJ '!O20)</f>
        <v>814</v>
      </c>
      <c r="M22" s="81">
        <f>SUM(B22:L22)</f>
        <v>253564</v>
      </c>
      <c r="N22" s="82"/>
      <c r="O22" s="80"/>
      <c r="P22" s="83"/>
      <c r="Q22" s="80">
        <f>SUM(N22:P22)</f>
        <v>0</v>
      </c>
      <c r="R22" s="83"/>
      <c r="S22" s="80"/>
    </row>
    <row r="23" spans="1:19" ht="9" customHeight="1" thickBot="1" x14ac:dyDescent="0.4">
      <c r="A23" s="93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86"/>
      <c r="O23" s="87"/>
      <c r="P23" s="88"/>
      <c r="Q23" s="80"/>
      <c r="R23" s="89"/>
      <c r="S23" s="90"/>
    </row>
    <row r="24" spans="1:19" ht="21" customHeight="1" thickBot="1" x14ac:dyDescent="0.45">
      <c r="A24" s="104" t="s">
        <v>34</v>
      </c>
      <c r="B24" s="79">
        <f>SUM('[1](12.2) PKW Intern.Fz.-art'!AK24)</f>
        <v>163470</v>
      </c>
      <c r="C24" s="79">
        <f>SUM('[1](12.3) LKW Intern.Fz.-art'!BH25)</f>
        <v>66072</v>
      </c>
      <c r="D24" s="79">
        <f>SUM('[1](12.5) Krad + Trike + Quads'!BK26)</f>
        <v>10906</v>
      </c>
      <c r="E24" s="79">
        <f>SUM('[1](12.5) Krad + Trike + Quads'!CH26)</f>
        <v>111</v>
      </c>
      <c r="F24" s="79">
        <f>SUM('[1](12.5) Krad + Trike + Quads'!BQ26)</f>
        <v>119</v>
      </c>
      <c r="G24" s="79">
        <f>SUM('[1](12.6) Busse Fz.-art '!BI25)</f>
        <v>274</v>
      </c>
      <c r="H24" s="79">
        <f>SUM('[1](12.4) Anh Nationale + Intern.N'!AN25)</f>
        <v>10506</v>
      </c>
      <c r="I24" s="79">
        <f>SUM('[1](12.1) Zulassungen auf.... '!E24)</f>
        <v>644</v>
      </c>
      <c r="J24" s="80">
        <f>SUM('(6.2) Fz-arten n.Benutz 2.HJ '!M27)</f>
        <v>155</v>
      </c>
      <c r="K24" s="80">
        <f>SUM('(6.2) Fz-arten n.Benutz 2.HJ '!N27)</f>
        <v>1435</v>
      </c>
      <c r="L24" s="80">
        <f>SUM('(6.2) Fz-arten n.Benutz 2.HJ '!O27)</f>
        <v>822</v>
      </c>
      <c r="M24" s="81">
        <f>SUM(B24:L24)</f>
        <v>254514</v>
      </c>
      <c r="N24" s="82"/>
      <c r="O24" s="80"/>
      <c r="P24" s="83"/>
      <c r="Q24" s="80">
        <f>SUM(N24:P24)</f>
        <v>0</v>
      </c>
      <c r="R24" s="83"/>
      <c r="S24" s="80"/>
    </row>
    <row r="25" spans="1:19" ht="9" customHeight="1" thickBot="1" x14ac:dyDescent="0.4">
      <c r="A25" s="93"/>
      <c r="B25" s="85"/>
      <c r="C25" s="85"/>
      <c r="D25" s="85"/>
      <c r="E25" s="85"/>
      <c r="F25" s="85"/>
      <c r="G25" s="85"/>
      <c r="H25" s="85"/>
      <c r="I25" s="85"/>
      <c r="J25" s="90"/>
      <c r="K25" s="90"/>
      <c r="L25" s="90"/>
      <c r="M25" s="90"/>
      <c r="N25" s="86"/>
      <c r="O25" s="87"/>
      <c r="P25" s="88"/>
      <c r="Q25" s="80"/>
      <c r="R25" s="89"/>
      <c r="S25" s="90"/>
    </row>
    <row r="26" spans="1:19" ht="21" customHeight="1" thickBot="1" x14ac:dyDescent="0.45">
      <c r="A26" s="78" t="s">
        <v>35</v>
      </c>
      <c r="B26" s="79">
        <f>SUM('[1](12.2) PKW Intern.Fz.-art'!AK26)</f>
        <v>164011</v>
      </c>
      <c r="C26" s="79">
        <f>SUM('[1](12.3) LKW Intern.Fz.-art'!BH27)</f>
        <v>67294</v>
      </c>
      <c r="D26" s="79">
        <f>SUM('[1](12.5) Krad + Trike + Quads'!BK28)</f>
        <v>10889</v>
      </c>
      <c r="E26" s="79">
        <f>SUM('[1](12.5) Krad + Trike + Quads'!CH28)</f>
        <v>110</v>
      </c>
      <c r="F26" s="79">
        <f>SUM('[1](12.5) Krad + Trike + Quads'!BQ28)</f>
        <v>121</v>
      </c>
      <c r="G26" s="79">
        <f>SUM('[1](12.6) Busse Fz.-art '!BI27)</f>
        <v>271</v>
      </c>
      <c r="H26" s="79">
        <f>SUM('[1](12.4) Anh Nationale + Intern.N'!AN27)</f>
        <v>10878</v>
      </c>
      <c r="I26" s="79">
        <f>SUM('[1](12.1) Zulassungen auf.... '!E26)</f>
        <v>646</v>
      </c>
      <c r="J26" s="80">
        <f>SUM('(6.2) Fz-arten n.Benutz 2.HJ '!M34)</f>
        <v>156</v>
      </c>
      <c r="K26" s="80">
        <f>SUM('(6.2) Fz-arten n.Benutz 2.HJ '!N34)</f>
        <v>1425</v>
      </c>
      <c r="L26" s="80">
        <f>SUM('(6.2) Fz-arten n.Benutz 2.HJ '!O34)</f>
        <v>828</v>
      </c>
      <c r="M26" s="81">
        <f>SUM(B26:L26)</f>
        <v>256629</v>
      </c>
      <c r="N26" s="82"/>
      <c r="O26" s="80"/>
      <c r="P26" s="83"/>
      <c r="Q26" s="80">
        <f>SUM(N26:P26)</f>
        <v>0</v>
      </c>
      <c r="R26" s="83"/>
      <c r="S26" s="80"/>
    </row>
    <row r="27" spans="1:19" ht="9" customHeight="1" thickBot="1" x14ac:dyDescent="0.4">
      <c r="A27" s="93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86"/>
      <c r="O27" s="87"/>
      <c r="P27" s="88"/>
      <c r="Q27" s="80"/>
      <c r="R27" s="89"/>
      <c r="S27" s="90"/>
    </row>
    <row r="28" spans="1:19" ht="21" customHeight="1" thickBot="1" x14ac:dyDescent="0.45">
      <c r="A28" s="78" t="s">
        <v>36</v>
      </c>
      <c r="B28" s="79">
        <f>SUM('[1](12.2) PKW Intern.Fz.-art'!AK28)</f>
        <v>164071</v>
      </c>
      <c r="C28" s="79">
        <f>SUM('[1](12.3) LKW Intern.Fz.-art'!BH29)</f>
        <v>67423</v>
      </c>
      <c r="D28" s="79">
        <f>SUM('[1](12.5) Krad + Trike + Quads'!BK30)</f>
        <v>10853</v>
      </c>
      <c r="E28" s="79">
        <f>SUM('[1](12.5) Krad + Trike + Quads'!CH30)</f>
        <v>110</v>
      </c>
      <c r="F28" s="79">
        <f>SUM('[1](12.5) Krad + Trike + Quads'!BQ30)</f>
        <v>119</v>
      </c>
      <c r="G28" s="79">
        <f>SUM('[1](12.6) Busse Fz.-art '!BI29)</f>
        <v>273</v>
      </c>
      <c r="H28" s="79">
        <f>SUM('[1](12.4) Anh Nationale + Intern.N'!AN29)</f>
        <v>10779</v>
      </c>
      <c r="I28" s="79">
        <f>SUM('[1](12.1) Zulassungen auf.... '!E28)</f>
        <v>649</v>
      </c>
      <c r="J28" s="80">
        <f>SUM('(6.2) Fz-arten n.Benutz 2.HJ '!M41)</f>
        <v>156</v>
      </c>
      <c r="K28" s="80">
        <f>SUM('(6.2) Fz-arten n.Benutz 2.HJ '!N41)</f>
        <v>1419</v>
      </c>
      <c r="L28" s="80">
        <f>SUM('(6.2) Fz-arten n.Benutz 2.HJ '!O41)</f>
        <v>823</v>
      </c>
      <c r="M28" s="81">
        <f>SUM(B28:L28)</f>
        <v>256675</v>
      </c>
      <c r="N28" s="82"/>
      <c r="O28" s="80"/>
      <c r="P28" s="83"/>
      <c r="Q28" s="80">
        <f>SUM(N28:P28)</f>
        <v>0</v>
      </c>
      <c r="R28" s="83"/>
      <c r="S28" s="80"/>
    </row>
    <row r="29" spans="1:19" ht="9" customHeight="1" thickBot="1" x14ac:dyDescent="0.4">
      <c r="A29" s="93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86"/>
      <c r="O29" s="87"/>
      <c r="P29" s="88"/>
      <c r="Q29" s="80"/>
      <c r="R29" s="89"/>
      <c r="S29" s="90"/>
    </row>
    <row r="30" spans="1:19" ht="21" customHeight="1" thickBot="1" x14ac:dyDescent="0.45">
      <c r="A30" s="78" t="s">
        <v>37</v>
      </c>
      <c r="B30" s="79">
        <f>SUM('[1](12.2) PKW Intern.Fz.-art'!AK30)</f>
        <v>163269</v>
      </c>
      <c r="C30" s="79">
        <f>SUM('[1](12.3) LKW Intern.Fz.-art'!BH31)</f>
        <v>67360</v>
      </c>
      <c r="D30" s="79">
        <f>SUM('[1](12.5) Krad + Trike + Quads'!BK32)</f>
        <v>10797</v>
      </c>
      <c r="E30" s="79">
        <f>SUM('[1](12.5) Krad + Trike + Quads'!CH32)</f>
        <v>109</v>
      </c>
      <c r="F30" s="79">
        <f>SUM('[1](12.5) Krad + Trike + Quads'!BQ32)</f>
        <v>118</v>
      </c>
      <c r="G30" s="79">
        <f>SUM('[1](12.6) Busse Fz.-art '!BI31)</f>
        <v>271</v>
      </c>
      <c r="H30" s="79">
        <f>SUM('[1](12.4) Anh Nationale + Intern.N'!AN31)</f>
        <v>10765</v>
      </c>
      <c r="I30" s="79">
        <f>SUM('[1](12.1) Zulassungen auf.... '!E30)</f>
        <v>647</v>
      </c>
      <c r="J30" s="80">
        <f>SUM('(6.2) Fz-arten n.Benutz 2.HJ '!M48)</f>
        <v>157</v>
      </c>
      <c r="K30" s="80">
        <f>SUM('(6.2) Fz-arten n.Benutz 2.HJ '!N48)</f>
        <v>1415</v>
      </c>
      <c r="L30" s="80">
        <f>SUM('(6.2) Fz-arten n.Benutz 2.HJ '!O48)</f>
        <v>824</v>
      </c>
      <c r="M30" s="81">
        <f>SUM(B30:L30)</f>
        <v>255732</v>
      </c>
      <c r="N30" s="82"/>
      <c r="O30" s="80"/>
      <c r="P30" s="83"/>
      <c r="Q30" s="80">
        <f>SUM(N30:P30)</f>
        <v>0</v>
      </c>
      <c r="R30" s="83"/>
      <c r="S30" s="80"/>
    </row>
    <row r="31" spans="1:19" ht="2.25" customHeight="1" thickBot="1" x14ac:dyDescent="0.25">
      <c r="A31" s="105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7"/>
      <c r="O31" s="106"/>
      <c r="P31" s="108"/>
      <c r="Q31" s="106"/>
      <c r="R31" s="106"/>
      <c r="S31" s="106"/>
    </row>
    <row r="32" spans="1:19" ht="15" customHeight="1" thickBot="1" x14ac:dyDescent="0.3">
      <c r="A32" s="109"/>
      <c r="B32" s="1367" t="s">
        <v>3</v>
      </c>
      <c r="C32" s="34" t="s">
        <v>4</v>
      </c>
      <c r="D32" s="35" t="s">
        <v>5</v>
      </c>
      <c r="E32" s="36" t="s">
        <v>6</v>
      </c>
      <c r="F32" s="37" t="s">
        <v>7</v>
      </c>
      <c r="G32" s="38" t="s">
        <v>8</v>
      </c>
      <c r="H32" s="39" t="s">
        <v>9</v>
      </c>
      <c r="I32" s="40" t="s">
        <v>10</v>
      </c>
      <c r="J32" s="41" t="s">
        <v>11</v>
      </c>
      <c r="K32" s="42" t="s">
        <v>12</v>
      </c>
      <c r="L32" s="43" t="s">
        <v>13</v>
      </c>
      <c r="M32" s="110" t="s">
        <v>2</v>
      </c>
      <c r="N32" s="111"/>
      <c r="O32" s="111"/>
      <c r="P32" s="111"/>
      <c r="Q32" s="112"/>
      <c r="R32" s="111"/>
      <c r="S32" s="112"/>
    </row>
    <row r="33" spans="1:13" ht="13.5" thickBot="1" x14ac:dyDescent="0.25">
      <c r="A33" s="113"/>
      <c r="B33" s="1368"/>
      <c r="C33" s="52" t="s">
        <v>16</v>
      </c>
      <c r="D33" s="53" t="s">
        <v>17</v>
      </c>
      <c r="E33" s="54" t="s">
        <v>18</v>
      </c>
      <c r="F33" s="55" t="s">
        <v>19</v>
      </c>
      <c r="G33" s="56" t="s">
        <v>20</v>
      </c>
      <c r="H33" s="57"/>
      <c r="I33" s="58" t="s">
        <v>21</v>
      </c>
      <c r="J33" s="59" t="s">
        <v>22</v>
      </c>
      <c r="K33" s="60" t="s">
        <v>23</v>
      </c>
      <c r="L33" s="61" t="s">
        <v>24</v>
      </c>
      <c r="M33" s="114" t="s">
        <v>38</v>
      </c>
    </row>
  </sheetData>
  <mergeCells count="3">
    <mergeCell ref="A3:A5"/>
    <mergeCell ref="B5:B6"/>
    <mergeCell ref="B32:B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T33"/>
  <sheetViews>
    <sheetView workbookViewId="0">
      <selection activeCell="K35" sqref="K35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  <col min="43" max="43" width="10" customWidth="1"/>
    <col min="44" max="56" width="8.7109375" customWidth="1"/>
    <col min="57" max="57" width="10" customWidth="1"/>
    <col min="58" max="64" width="8.7109375" customWidth="1"/>
    <col min="65" max="65" width="9.7109375" customWidth="1"/>
    <col min="66" max="70" width="8.7109375" customWidth="1"/>
    <col min="71" max="71" width="10" customWidth="1"/>
    <col min="72" max="84" width="8.7109375" customWidth="1"/>
    <col min="85" max="85" width="10" customWidth="1"/>
    <col min="86" max="98" width="8.7109375" customWidth="1"/>
  </cols>
  <sheetData>
    <row r="1" spans="1:98" ht="24" customHeight="1" thickBot="1" x14ac:dyDescent="0.35">
      <c r="A1" s="1315" t="s">
        <v>189</v>
      </c>
      <c r="B1" s="1413" t="s">
        <v>190</v>
      </c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5"/>
      <c r="O1" s="1315" t="s">
        <v>189</v>
      </c>
      <c r="P1" s="1413" t="s">
        <v>191</v>
      </c>
      <c r="Q1" s="1414"/>
      <c r="R1" s="1414"/>
      <c r="S1" s="1414"/>
      <c r="T1" s="1414"/>
      <c r="U1" s="1414"/>
      <c r="V1" s="1414"/>
      <c r="W1" s="1414"/>
      <c r="X1" s="1414"/>
      <c r="Y1" s="1414"/>
      <c r="Z1" s="1414"/>
      <c r="AA1" s="1414"/>
      <c r="AB1" s="1415"/>
      <c r="AC1" s="1315" t="s">
        <v>192</v>
      </c>
      <c r="AD1" s="1413" t="s">
        <v>191</v>
      </c>
      <c r="AE1" s="1414"/>
      <c r="AF1" s="1414"/>
      <c r="AG1" s="1414"/>
      <c r="AH1" s="1414"/>
      <c r="AI1" s="1414"/>
      <c r="AJ1" s="1414"/>
      <c r="AK1" s="1414"/>
      <c r="AL1" s="1414"/>
      <c r="AM1" s="1414"/>
      <c r="AN1" s="1414"/>
      <c r="AO1" s="1414"/>
      <c r="AP1" s="1415"/>
      <c r="AQ1" s="1315" t="s">
        <v>193</v>
      </c>
      <c r="AR1" s="1413" t="s">
        <v>191</v>
      </c>
      <c r="AS1" s="1414"/>
      <c r="AT1" s="1414"/>
      <c r="AU1" s="1414"/>
      <c r="AV1" s="1414"/>
      <c r="AW1" s="1414"/>
      <c r="AX1" s="1414"/>
      <c r="AY1" s="1414"/>
      <c r="AZ1" s="1414"/>
      <c r="BA1" s="1414"/>
      <c r="BB1" s="1414"/>
      <c r="BC1" s="1414"/>
      <c r="BD1" s="1415"/>
      <c r="BE1" s="1315" t="s">
        <v>193</v>
      </c>
      <c r="BF1" s="1413" t="s">
        <v>191</v>
      </c>
      <c r="BG1" s="1414"/>
      <c r="BH1" s="1414"/>
      <c r="BI1" s="1414"/>
      <c r="BJ1" s="1414"/>
      <c r="BK1" s="1414"/>
      <c r="BL1" s="1414"/>
      <c r="BM1" s="1414"/>
      <c r="BN1" s="1414"/>
      <c r="BO1" s="1414"/>
      <c r="BP1" s="1414"/>
      <c r="BQ1" s="1414"/>
      <c r="BR1" s="1415"/>
      <c r="BS1" s="1315" t="s">
        <v>193</v>
      </c>
      <c r="BT1" s="1413" t="s">
        <v>191</v>
      </c>
      <c r="BU1" s="1414"/>
      <c r="BV1" s="1414"/>
      <c r="BW1" s="1414"/>
      <c r="BX1" s="1414"/>
      <c r="BY1" s="1414"/>
      <c r="BZ1" s="1414"/>
      <c r="CA1" s="1414"/>
      <c r="CB1" s="1414"/>
      <c r="CC1" s="1414"/>
      <c r="CD1" s="1414"/>
      <c r="CE1" s="1414"/>
      <c r="CF1" s="1415"/>
      <c r="CG1" s="1315" t="s">
        <v>193</v>
      </c>
      <c r="CH1" s="1413" t="s">
        <v>191</v>
      </c>
      <c r="CI1" s="1414"/>
      <c r="CJ1" s="1414"/>
      <c r="CK1" s="1414"/>
      <c r="CL1" s="1414"/>
      <c r="CM1" s="1414"/>
      <c r="CN1" s="1414"/>
      <c r="CO1" s="1414"/>
      <c r="CP1" s="1414"/>
      <c r="CQ1" s="1414"/>
      <c r="CR1" s="1414"/>
      <c r="CS1" s="1414"/>
      <c r="CT1" s="1415"/>
    </row>
    <row r="2" spans="1:98" ht="15" customHeight="1" thickBot="1" x14ac:dyDescent="0.25">
      <c r="A2" s="1316" t="s">
        <v>194</v>
      </c>
      <c r="B2" s="1416" t="s">
        <v>195</v>
      </c>
      <c r="C2" s="1417"/>
      <c r="D2" s="1417"/>
      <c r="E2" s="1417"/>
      <c r="F2" s="1417"/>
      <c r="G2" s="1417"/>
      <c r="H2" s="1417"/>
      <c r="I2" s="1417"/>
      <c r="J2" s="1417"/>
      <c r="K2" s="1417"/>
      <c r="L2" s="1417"/>
      <c r="M2" s="1417"/>
      <c r="N2" s="1418"/>
      <c r="O2" s="1316" t="s">
        <v>194</v>
      </c>
      <c r="P2" s="1416" t="s">
        <v>195</v>
      </c>
      <c r="Q2" s="1417"/>
      <c r="R2" s="1417"/>
      <c r="S2" s="1417"/>
      <c r="T2" s="1417"/>
      <c r="U2" s="1417"/>
      <c r="V2" s="1417"/>
      <c r="W2" s="1417"/>
      <c r="X2" s="1417"/>
      <c r="Y2" s="1417"/>
      <c r="Z2" s="1417"/>
      <c r="AA2" s="1417"/>
      <c r="AB2" s="1418"/>
      <c r="AC2" s="1316" t="s">
        <v>194</v>
      </c>
      <c r="AD2" s="1416" t="s">
        <v>195</v>
      </c>
      <c r="AE2" s="1417"/>
      <c r="AF2" s="1417"/>
      <c r="AG2" s="1417"/>
      <c r="AH2" s="1417"/>
      <c r="AI2" s="1417"/>
      <c r="AJ2" s="1417"/>
      <c r="AK2" s="1417"/>
      <c r="AL2" s="1417"/>
      <c r="AM2" s="1417"/>
      <c r="AN2" s="1417"/>
      <c r="AO2" s="1417"/>
      <c r="AP2" s="1418"/>
      <c r="AQ2" s="1316" t="s">
        <v>194</v>
      </c>
      <c r="AR2" s="1416" t="s">
        <v>195</v>
      </c>
      <c r="AS2" s="1417"/>
      <c r="AT2" s="1417"/>
      <c r="AU2" s="1417"/>
      <c r="AV2" s="1417"/>
      <c r="AW2" s="1417"/>
      <c r="AX2" s="1417"/>
      <c r="AY2" s="1417"/>
      <c r="AZ2" s="1417"/>
      <c r="BA2" s="1417"/>
      <c r="BB2" s="1417"/>
      <c r="BC2" s="1417"/>
      <c r="BD2" s="1418"/>
      <c r="BE2" s="1316" t="s">
        <v>194</v>
      </c>
      <c r="BF2" s="1416" t="s">
        <v>195</v>
      </c>
      <c r="BG2" s="1417"/>
      <c r="BH2" s="1417"/>
      <c r="BI2" s="1417"/>
      <c r="BJ2" s="1417"/>
      <c r="BK2" s="1417"/>
      <c r="BL2" s="1417"/>
      <c r="BM2" s="1417"/>
      <c r="BN2" s="1417"/>
      <c r="BO2" s="1417"/>
      <c r="BP2" s="1417"/>
      <c r="BQ2" s="1417"/>
      <c r="BR2" s="1418"/>
      <c r="BS2" s="1316" t="s">
        <v>194</v>
      </c>
      <c r="BT2" s="1416" t="s">
        <v>195</v>
      </c>
      <c r="BU2" s="1417"/>
      <c r="BV2" s="1417"/>
      <c r="BW2" s="1417"/>
      <c r="BX2" s="1417"/>
      <c r="BY2" s="1417"/>
      <c r="BZ2" s="1417"/>
      <c r="CA2" s="1417"/>
      <c r="CB2" s="1417"/>
      <c r="CC2" s="1417"/>
      <c r="CD2" s="1417"/>
      <c r="CE2" s="1417"/>
      <c r="CF2" s="1418"/>
      <c r="CG2" s="1316" t="s">
        <v>194</v>
      </c>
      <c r="CH2" s="1416" t="s">
        <v>195</v>
      </c>
      <c r="CI2" s="1417"/>
      <c r="CJ2" s="1417"/>
      <c r="CK2" s="1417"/>
      <c r="CL2" s="1417"/>
      <c r="CM2" s="1417"/>
      <c r="CN2" s="1417"/>
      <c r="CO2" s="1417"/>
      <c r="CP2" s="1417"/>
      <c r="CQ2" s="1417"/>
      <c r="CR2" s="1417"/>
      <c r="CS2" s="1417"/>
      <c r="CT2" s="1418"/>
    </row>
    <row r="3" spans="1:98" ht="2.25" hidden="1" customHeight="1" thickBot="1" x14ac:dyDescent="0.25">
      <c r="A3" s="1317"/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9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1319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1319"/>
      <c r="AR3" s="752"/>
      <c r="AS3" s="752"/>
      <c r="AT3" s="752"/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1319"/>
      <c r="BF3" s="752"/>
      <c r="BG3" s="752"/>
      <c r="BH3" s="752"/>
      <c r="BI3" s="752"/>
      <c r="BJ3" s="752"/>
      <c r="BK3" s="752"/>
      <c r="BL3" s="752"/>
      <c r="BM3" s="752"/>
      <c r="BN3" s="752"/>
      <c r="BO3" s="752"/>
      <c r="BP3" s="752"/>
      <c r="BQ3" s="752"/>
      <c r="BR3" s="752"/>
      <c r="BS3" s="1319"/>
      <c r="BT3" s="752"/>
      <c r="BU3" s="752"/>
      <c r="BV3" s="752"/>
      <c r="BW3" s="752"/>
      <c r="BX3" s="752"/>
      <c r="BY3" s="752"/>
      <c r="BZ3" s="752"/>
      <c r="CA3" s="752"/>
      <c r="CB3" s="752"/>
      <c r="CC3" s="752"/>
      <c r="CD3" s="752"/>
      <c r="CE3" s="752"/>
      <c r="CF3" s="752"/>
      <c r="CG3" s="1319"/>
      <c r="CH3" s="752"/>
      <c r="CI3" s="752"/>
      <c r="CJ3" s="752"/>
      <c r="CK3" s="752"/>
      <c r="CL3" s="752"/>
      <c r="CM3" s="752"/>
      <c r="CN3" s="752"/>
      <c r="CO3" s="752"/>
      <c r="CP3" s="752"/>
      <c r="CQ3" s="752"/>
      <c r="CR3" s="752"/>
      <c r="CS3" s="752"/>
      <c r="CT3" s="752"/>
    </row>
    <row r="4" spans="1:98" ht="14.25" customHeight="1" thickBot="1" x14ac:dyDescent="0.25">
      <c r="A4" s="1320" t="s">
        <v>196</v>
      </c>
      <c r="B4" s="1321" t="s">
        <v>197</v>
      </c>
      <c r="C4" s="1322" t="s">
        <v>198</v>
      </c>
      <c r="D4" s="1323" t="s">
        <v>199</v>
      </c>
      <c r="E4" s="1322" t="s">
        <v>200</v>
      </c>
      <c r="F4" s="1323" t="s">
        <v>201</v>
      </c>
      <c r="G4" s="1322" t="s">
        <v>202</v>
      </c>
      <c r="H4" s="1323" t="s">
        <v>203</v>
      </c>
      <c r="I4" s="1322" t="s">
        <v>204</v>
      </c>
      <c r="J4" s="1321" t="s">
        <v>204</v>
      </c>
      <c r="K4" s="1321" t="s">
        <v>205</v>
      </c>
      <c r="L4" s="1321" t="s">
        <v>206</v>
      </c>
      <c r="M4" s="1324" t="s">
        <v>207</v>
      </c>
      <c r="N4" s="1321" t="s">
        <v>208</v>
      </c>
      <c r="O4" s="1320" t="s">
        <v>196</v>
      </c>
      <c r="P4" s="1323" t="s">
        <v>209</v>
      </c>
      <c r="Q4" s="1323" t="s">
        <v>210</v>
      </c>
      <c r="R4" s="1322" t="s">
        <v>211</v>
      </c>
      <c r="S4" s="1323" t="s">
        <v>212</v>
      </c>
      <c r="T4" s="1322" t="s">
        <v>213</v>
      </c>
      <c r="U4" s="1323" t="s">
        <v>214</v>
      </c>
      <c r="V4" s="1322" t="s">
        <v>215</v>
      </c>
      <c r="W4" s="1323" t="s">
        <v>216</v>
      </c>
      <c r="X4" s="1322" t="s">
        <v>217</v>
      </c>
      <c r="Y4" s="1321" t="s">
        <v>218</v>
      </c>
      <c r="Z4" s="1321" t="s">
        <v>219</v>
      </c>
      <c r="AA4" s="1321" t="s">
        <v>220</v>
      </c>
      <c r="AB4" s="1325" t="s">
        <v>221</v>
      </c>
      <c r="AC4" s="1320" t="s">
        <v>196</v>
      </c>
      <c r="AD4" s="1323" t="s">
        <v>222</v>
      </c>
      <c r="AE4" s="1323" t="s">
        <v>223</v>
      </c>
      <c r="AF4" s="1326" t="s">
        <v>224</v>
      </c>
      <c r="AG4" s="1323" t="s">
        <v>225</v>
      </c>
      <c r="AH4" s="1327" t="s">
        <v>226</v>
      </c>
      <c r="AI4" s="1323" t="s">
        <v>227</v>
      </c>
      <c r="AJ4" s="1322" t="s">
        <v>228</v>
      </c>
      <c r="AK4" s="1323" t="s">
        <v>229</v>
      </c>
      <c r="AL4" s="1322" t="s">
        <v>230</v>
      </c>
      <c r="AM4" s="1321" t="s">
        <v>231</v>
      </c>
      <c r="AN4" s="1321" t="s">
        <v>232</v>
      </c>
      <c r="AO4" s="1321" t="s">
        <v>233</v>
      </c>
      <c r="AP4" s="1325" t="s">
        <v>234</v>
      </c>
      <c r="AQ4" s="1320" t="s">
        <v>196</v>
      </c>
      <c r="AR4" s="1321" t="s">
        <v>235</v>
      </c>
      <c r="AS4" s="1321" t="s">
        <v>236</v>
      </c>
      <c r="AT4" s="1327" t="s">
        <v>237</v>
      </c>
      <c r="AU4" s="1323" t="s">
        <v>238</v>
      </c>
      <c r="AV4" s="1322" t="s">
        <v>239</v>
      </c>
      <c r="AW4" s="1323" t="s">
        <v>240</v>
      </c>
      <c r="AX4" s="1322" t="s">
        <v>241</v>
      </c>
      <c r="AY4" s="1321" t="s">
        <v>242</v>
      </c>
      <c r="AZ4" s="1322" t="s">
        <v>243</v>
      </c>
      <c r="BA4" s="1321" t="s">
        <v>244</v>
      </c>
      <c r="BB4" s="1321" t="s">
        <v>245</v>
      </c>
      <c r="BC4" s="1321" t="s">
        <v>246</v>
      </c>
      <c r="BD4" s="1325" t="s">
        <v>247</v>
      </c>
      <c r="BE4" s="1320" t="s">
        <v>196</v>
      </c>
      <c r="BF4" s="1321" t="s">
        <v>248</v>
      </c>
      <c r="BG4" s="1323" t="s">
        <v>249</v>
      </c>
      <c r="BH4" s="1323" t="s">
        <v>250</v>
      </c>
      <c r="BI4" s="1322" t="s">
        <v>251</v>
      </c>
      <c r="BJ4" s="1323" t="s">
        <v>252</v>
      </c>
      <c r="BK4" s="1327" t="s">
        <v>253</v>
      </c>
      <c r="BL4" s="1321" t="s">
        <v>254</v>
      </c>
      <c r="BM4" s="1328" t="s">
        <v>255</v>
      </c>
      <c r="BN4" s="1321" t="s">
        <v>256</v>
      </c>
      <c r="BO4" s="1321" t="s">
        <v>257</v>
      </c>
      <c r="BP4" s="1321" t="s">
        <v>258</v>
      </c>
      <c r="BQ4" s="1325" t="s">
        <v>259</v>
      </c>
      <c r="BR4" s="1321" t="s">
        <v>260</v>
      </c>
      <c r="BS4" s="1320" t="s">
        <v>196</v>
      </c>
      <c r="BT4" s="1321" t="s">
        <v>261</v>
      </c>
      <c r="BU4" s="1323" t="s">
        <v>262</v>
      </c>
      <c r="BV4" s="1323" t="s">
        <v>263</v>
      </c>
      <c r="BW4" s="1322" t="s">
        <v>264</v>
      </c>
      <c r="BX4" s="1323" t="s">
        <v>265</v>
      </c>
      <c r="BY4" s="1322" t="s">
        <v>266</v>
      </c>
      <c r="BZ4" s="1321" t="s">
        <v>267</v>
      </c>
      <c r="CA4" s="1322" t="s">
        <v>268</v>
      </c>
      <c r="CB4" s="1321" t="s">
        <v>269</v>
      </c>
      <c r="CC4" s="1321" t="s">
        <v>270</v>
      </c>
      <c r="CD4" s="1321" t="s">
        <v>271</v>
      </c>
      <c r="CE4" s="1325" t="s">
        <v>272</v>
      </c>
      <c r="CF4" s="1321" t="s">
        <v>273</v>
      </c>
      <c r="CG4" s="1320" t="s">
        <v>196</v>
      </c>
      <c r="CH4" s="1321" t="s">
        <v>274</v>
      </c>
      <c r="CI4" s="1323" t="s">
        <v>275</v>
      </c>
      <c r="CJ4" s="1323" t="s">
        <v>276</v>
      </c>
      <c r="CK4" s="1322" t="s">
        <v>277</v>
      </c>
      <c r="CL4" s="1323" t="s">
        <v>278</v>
      </c>
      <c r="CM4" s="1322" t="s">
        <v>279</v>
      </c>
      <c r="CN4" s="1321"/>
      <c r="CO4" s="1322"/>
      <c r="CP4" s="1321"/>
      <c r="CQ4" s="1321"/>
      <c r="CR4" s="1321"/>
      <c r="CS4" s="1325"/>
      <c r="CT4" s="1321"/>
    </row>
    <row r="5" spans="1:98" ht="15" customHeight="1" thickBot="1" x14ac:dyDescent="0.25">
      <c r="A5" s="1329" t="s">
        <v>15</v>
      </c>
      <c r="B5" s="1330" t="s">
        <v>280</v>
      </c>
      <c r="C5" s="53" t="s">
        <v>281</v>
      </c>
      <c r="D5" s="1331"/>
      <c r="E5" s="53"/>
      <c r="F5" s="1331" t="s">
        <v>282</v>
      </c>
      <c r="G5" s="53"/>
      <c r="H5" s="1331"/>
      <c r="I5" s="53" t="s">
        <v>283</v>
      </c>
      <c r="J5" s="1331" t="s">
        <v>284</v>
      </c>
      <c r="K5" s="53" t="s">
        <v>285</v>
      </c>
      <c r="L5" s="1331"/>
      <c r="M5" s="53"/>
      <c r="N5" s="1331"/>
      <c r="O5" s="1329" t="s">
        <v>15</v>
      </c>
      <c r="P5" s="1331"/>
      <c r="Q5" s="1331"/>
      <c r="R5" s="53"/>
      <c r="S5" s="1331"/>
      <c r="T5" s="53"/>
      <c r="U5" s="1331"/>
      <c r="V5" s="53"/>
      <c r="W5" s="1331"/>
      <c r="X5" s="53"/>
      <c r="Y5" s="1331"/>
      <c r="Z5" s="53"/>
      <c r="AA5" s="1331"/>
      <c r="AB5" s="53"/>
      <c r="AC5" s="1329" t="s">
        <v>15</v>
      </c>
      <c r="AD5" s="1331"/>
      <c r="AE5" s="1331"/>
      <c r="AF5" s="1331" t="s">
        <v>286</v>
      </c>
      <c r="AG5" s="1331" t="s">
        <v>287</v>
      </c>
      <c r="AH5" s="53"/>
      <c r="AI5" s="1331" t="s">
        <v>288</v>
      </c>
      <c r="AJ5" s="53"/>
      <c r="AK5" s="1331"/>
      <c r="AL5" s="53"/>
      <c r="AM5" s="1331"/>
      <c r="AN5" s="53"/>
      <c r="AO5" s="1331"/>
      <c r="AP5" s="53"/>
      <c r="AQ5" s="1329" t="s">
        <v>15</v>
      </c>
      <c r="AR5" s="1331"/>
      <c r="AS5" s="1331"/>
      <c r="AT5" s="53"/>
      <c r="AU5" s="1331"/>
      <c r="AV5" s="53"/>
      <c r="AW5" s="1331" t="s">
        <v>289</v>
      </c>
      <c r="AX5" s="53"/>
      <c r="AY5" s="1331" t="s">
        <v>290</v>
      </c>
      <c r="AZ5" s="53"/>
      <c r="BA5" s="1331" t="s">
        <v>264</v>
      </c>
      <c r="BB5" s="53"/>
      <c r="BC5" s="1331"/>
      <c r="BD5" s="53"/>
      <c r="BE5" s="1329" t="s">
        <v>15</v>
      </c>
      <c r="BF5" s="1331"/>
      <c r="BG5" s="1331" t="s">
        <v>291</v>
      </c>
      <c r="BH5" s="1331"/>
      <c r="BI5" s="53"/>
      <c r="BJ5" s="1331" t="s">
        <v>264</v>
      </c>
      <c r="BK5" s="53"/>
      <c r="BL5" s="1331" t="s">
        <v>292</v>
      </c>
      <c r="BM5" s="1332" t="s">
        <v>293</v>
      </c>
      <c r="BN5" s="1331" t="s">
        <v>294</v>
      </c>
      <c r="BO5" s="53"/>
      <c r="BP5" s="1331"/>
      <c r="BQ5" s="53"/>
      <c r="BR5" s="1331"/>
      <c r="BS5" s="1329" t="s">
        <v>15</v>
      </c>
      <c r="BT5" s="1331"/>
      <c r="BU5" s="1331"/>
      <c r="BV5" s="1331" t="s">
        <v>295</v>
      </c>
      <c r="BW5" s="53"/>
      <c r="BX5" s="1331"/>
      <c r="BY5" s="53" t="s">
        <v>296</v>
      </c>
      <c r="BZ5" s="1331" t="s">
        <v>289</v>
      </c>
      <c r="CA5" s="53"/>
      <c r="CB5" s="1331"/>
      <c r="CC5" s="53"/>
      <c r="CD5" s="1331" t="s">
        <v>297</v>
      </c>
      <c r="CE5" s="53"/>
      <c r="CF5" s="1331" t="s">
        <v>287</v>
      </c>
      <c r="CG5" s="1329" t="s">
        <v>15</v>
      </c>
      <c r="CH5" s="1331"/>
      <c r="CI5" s="1331"/>
      <c r="CJ5" s="1331" t="s">
        <v>298</v>
      </c>
      <c r="CK5" s="53"/>
      <c r="CL5" s="1331"/>
      <c r="CM5" s="53"/>
      <c r="CN5" s="1331"/>
      <c r="CO5" s="53"/>
      <c r="CP5" s="1331"/>
      <c r="CQ5" s="53"/>
      <c r="CR5" s="1331"/>
      <c r="CS5" s="53"/>
      <c r="CT5" s="1331"/>
    </row>
    <row r="6" spans="1:98" ht="40.5" customHeight="1" thickBot="1" x14ac:dyDescent="0.25">
      <c r="A6" s="69"/>
      <c r="B6" s="70"/>
      <c r="C6" s="71"/>
      <c r="D6" s="72"/>
      <c r="E6" s="73"/>
      <c r="F6" s="70"/>
      <c r="G6" s="71"/>
      <c r="H6" s="72"/>
      <c r="I6" s="1333"/>
      <c r="J6" s="1334"/>
      <c r="K6" s="73"/>
      <c r="L6" s="70"/>
      <c r="M6" s="73"/>
      <c r="N6" s="73"/>
      <c r="O6" s="69"/>
      <c r="P6" s="70"/>
      <c r="Q6" s="71"/>
      <c r="S6" s="73"/>
      <c r="T6" s="70"/>
      <c r="U6" s="71"/>
      <c r="W6" s="1333"/>
      <c r="X6" s="1334"/>
      <c r="Y6" s="73"/>
      <c r="Z6" s="70"/>
      <c r="AA6" s="73"/>
      <c r="AB6" s="73"/>
      <c r="AC6" s="69"/>
      <c r="AD6" s="70"/>
      <c r="AE6" s="71"/>
      <c r="AF6" s="72"/>
      <c r="AG6" s="73"/>
      <c r="AH6" s="70"/>
      <c r="AI6" s="71"/>
      <c r="AK6" s="1333"/>
      <c r="AL6" s="1334"/>
      <c r="AM6" s="1333"/>
      <c r="AN6" s="70"/>
      <c r="AO6" s="73"/>
      <c r="AP6" s="73"/>
      <c r="AQ6" s="69"/>
      <c r="AR6" s="70"/>
      <c r="AS6" s="1335"/>
      <c r="AT6" s="72"/>
      <c r="AU6" s="73"/>
      <c r="AV6" s="70"/>
      <c r="AW6" s="71"/>
      <c r="AY6" s="73"/>
      <c r="AZ6" s="70"/>
      <c r="BA6" s="73"/>
      <c r="BB6" s="70"/>
      <c r="BC6" s="73"/>
      <c r="BD6" s="73"/>
      <c r="BE6" s="69"/>
      <c r="BF6" s="70"/>
      <c r="BG6" s="71"/>
      <c r="BH6" s="72"/>
      <c r="BI6" s="73"/>
      <c r="BJ6" s="70"/>
      <c r="BK6" s="71"/>
      <c r="BM6" s="1333"/>
      <c r="BN6" s="1334"/>
      <c r="BO6" s="73"/>
      <c r="BP6" s="1334"/>
      <c r="BQ6" s="73"/>
      <c r="BR6" s="73"/>
      <c r="BS6" s="69"/>
      <c r="BT6" s="70"/>
      <c r="BU6" s="71"/>
      <c r="BV6" s="72"/>
      <c r="BW6" s="73"/>
      <c r="BX6" s="70"/>
      <c r="BY6" s="71"/>
      <c r="CA6" s="1333"/>
      <c r="CB6" s="1334"/>
      <c r="CC6" s="73"/>
      <c r="CD6" s="70"/>
      <c r="CE6" s="1333"/>
      <c r="CF6" s="73"/>
      <c r="CG6" s="69"/>
      <c r="CH6" s="70"/>
      <c r="CI6" s="71"/>
      <c r="CJ6" s="72"/>
      <c r="CK6" s="73"/>
      <c r="CL6" s="70"/>
      <c r="CM6" s="1335"/>
      <c r="CN6" s="1336"/>
      <c r="CO6" s="1333"/>
      <c r="CP6" s="1334"/>
      <c r="CQ6" s="1333"/>
      <c r="CR6" s="1334"/>
      <c r="CS6" s="1333"/>
      <c r="CT6" s="1333"/>
    </row>
    <row r="7" spans="1:98" ht="20.100000000000001" customHeight="1" thickBot="1" x14ac:dyDescent="0.3">
      <c r="A7" s="874" t="s">
        <v>26</v>
      </c>
      <c r="B7" s="1337">
        <v>194</v>
      </c>
      <c r="C7" s="1337">
        <v>92</v>
      </c>
      <c r="D7" s="1337">
        <v>14</v>
      </c>
      <c r="E7" s="1337">
        <v>104</v>
      </c>
      <c r="F7" s="1337">
        <v>26</v>
      </c>
      <c r="G7" s="1337">
        <v>14016</v>
      </c>
      <c r="H7" s="1337">
        <v>28</v>
      </c>
      <c r="I7" s="1337">
        <v>18973</v>
      </c>
      <c r="J7" s="1337">
        <v>667</v>
      </c>
      <c r="K7" s="1337">
        <v>13</v>
      </c>
      <c r="L7" s="1337">
        <v>2</v>
      </c>
      <c r="M7" s="1337">
        <v>318</v>
      </c>
      <c r="N7" s="1337">
        <v>543</v>
      </c>
      <c r="O7" s="874" t="s">
        <v>26</v>
      </c>
      <c r="P7" s="1337">
        <v>3734</v>
      </c>
      <c r="Q7" s="1337">
        <v>1257</v>
      </c>
      <c r="R7" s="1337">
        <v>81</v>
      </c>
      <c r="S7" s="1337">
        <v>21</v>
      </c>
      <c r="T7" s="1337">
        <v>32</v>
      </c>
      <c r="U7" s="1337">
        <v>348</v>
      </c>
      <c r="V7" s="1337">
        <v>29008</v>
      </c>
      <c r="W7" s="1337">
        <v>70</v>
      </c>
      <c r="X7" s="1337">
        <v>73</v>
      </c>
      <c r="Y7" s="1337">
        <v>194</v>
      </c>
      <c r="Z7" s="1337">
        <v>155</v>
      </c>
      <c r="AA7" s="1337">
        <v>707</v>
      </c>
      <c r="AB7" s="1337">
        <v>46</v>
      </c>
      <c r="AC7" s="874" t="s">
        <v>26</v>
      </c>
      <c r="AD7" s="1337">
        <v>4001</v>
      </c>
      <c r="AE7" s="1337">
        <v>11712</v>
      </c>
      <c r="AF7" s="1337">
        <v>139</v>
      </c>
      <c r="AG7" s="1337">
        <v>159</v>
      </c>
      <c r="AH7" s="1337">
        <v>23</v>
      </c>
      <c r="AI7" s="1337">
        <v>493</v>
      </c>
      <c r="AJ7" s="1337">
        <v>2639</v>
      </c>
      <c r="AK7" s="1337">
        <v>29</v>
      </c>
      <c r="AL7" s="1337">
        <v>3254</v>
      </c>
      <c r="AM7" s="1337">
        <v>33</v>
      </c>
      <c r="AN7" s="1337">
        <v>7</v>
      </c>
      <c r="AO7" s="1337">
        <v>12228</v>
      </c>
      <c r="AP7" s="1337">
        <v>322</v>
      </c>
      <c r="AQ7" s="874" t="s">
        <v>26</v>
      </c>
      <c r="AR7" s="1337">
        <v>4</v>
      </c>
      <c r="AS7" s="1337">
        <v>206</v>
      </c>
      <c r="AT7" s="1337">
        <v>647</v>
      </c>
      <c r="AU7" s="1337">
        <v>1305</v>
      </c>
      <c r="AV7" s="1337">
        <v>188</v>
      </c>
      <c r="AW7" s="1337">
        <v>111</v>
      </c>
      <c r="AX7" s="1337">
        <v>35</v>
      </c>
      <c r="AY7" s="1337">
        <v>2</v>
      </c>
      <c r="AZ7" s="1337">
        <v>11</v>
      </c>
      <c r="BA7" s="1337">
        <v>169</v>
      </c>
      <c r="BB7" s="1337">
        <v>69</v>
      </c>
      <c r="BC7" s="1337">
        <v>17</v>
      </c>
      <c r="BD7" s="1337">
        <v>756</v>
      </c>
      <c r="BE7" s="874" t="s">
        <v>26</v>
      </c>
      <c r="BF7" s="1337">
        <v>84</v>
      </c>
      <c r="BG7" s="1337">
        <v>47</v>
      </c>
      <c r="BH7" s="1337">
        <v>2139</v>
      </c>
      <c r="BI7" s="1337">
        <v>99</v>
      </c>
      <c r="BJ7" s="1337">
        <v>42</v>
      </c>
      <c r="BK7" s="1337">
        <v>822</v>
      </c>
      <c r="BL7" s="1337">
        <v>71</v>
      </c>
      <c r="BM7" s="1337">
        <v>60</v>
      </c>
      <c r="BN7" s="1337">
        <v>117</v>
      </c>
      <c r="BO7" s="1337">
        <v>2618</v>
      </c>
      <c r="BP7" s="1337">
        <v>12053</v>
      </c>
      <c r="BQ7" s="1337">
        <v>4908</v>
      </c>
      <c r="BR7" s="1337">
        <v>1700</v>
      </c>
      <c r="BS7" s="874" t="s">
        <v>26</v>
      </c>
      <c r="BT7" s="1337">
        <v>1469</v>
      </c>
      <c r="BU7" s="1337">
        <v>6831</v>
      </c>
      <c r="BV7" s="1337">
        <v>12</v>
      </c>
      <c r="BW7" s="1337">
        <v>114</v>
      </c>
      <c r="BX7" s="1337">
        <v>383</v>
      </c>
      <c r="BY7" s="1337">
        <v>11</v>
      </c>
      <c r="BZ7" s="1337">
        <v>59</v>
      </c>
      <c r="CA7" s="1337">
        <v>2973</v>
      </c>
      <c r="CB7" s="1337">
        <v>6156</v>
      </c>
      <c r="CC7" s="1337">
        <v>664</v>
      </c>
      <c r="CD7" s="1337">
        <v>5645</v>
      </c>
      <c r="CE7" s="1337">
        <v>1814</v>
      </c>
      <c r="CF7" s="1337">
        <v>29</v>
      </c>
      <c r="CG7" s="874" t="s">
        <v>26</v>
      </c>
      <c r="CH7" s="1337">
        <v>5128</v>
      </c>
      <c r="CI7" s="1337">
        <v>270</v>
      </c>
      <c r="CJ7" s="1337">
        <v>65684</v>
      </c>
      <c r="CK7" s="1337">
        <v>2617</v>
      </c>
      <c r="CL7" s="1337">
        <v>1284</v>
      </c>
      <c r="CM7" s="1337">
        <v>103</v>
      </c>
      <c r="CN7" s="1337"/>
      <c r="CO7" s="1337"/>
      <c r="CP7" s="1337"/>
      <c r="CQ7" s="1337"/>
      <c r="CR7" s="1337"/>
      <c r="CS7" s="1337"/>
      <c r="CT7" s="1337"/>
    </row>
    <row r="8" spans="1:98" ht="5.0999999999999996" customHeight="1" thickBot="1" x14ac:dyDescent="0.3">
      <c r="A8" s="1166"/>
      <c r="B8" s="1338"/>
      <c r="C8" s="1338"/>
      <c r="D8" s="1338"/>
      <c r="E8" s="1338"/>
      <c r="F8" s="1338"/>
      <c r="G8" s="1338"/>
      <c r="H8" s="1338"/>
      <c r="I8" s="1338"/>
      <c r="J8" s="1338"/>
      <c r="K8" s="1338"/>
      <c r="L8" s="1338"/>
      <c r="M8" s="1338"/>
      <c r="N8" s="1338"/>
      <c r="O8" s="1166"/>
      <c r="P8" s="1338"/>
      <c r="Q8" s="1338"/>
      <c r="R8" s="1338"/>
      <c r="S8" s="1338"/>
      <c r="T8" s="1338"/>
      <c r="U8" s="1338"/>
      <c r="V8" s="1338"/>
      <c r="W8" s="1338"/>
      <c r="X8" s="1338"/>
      <c r="Y8" s="1338"/>
      <c r="Z8" s="1338"/>
      <c r="AA8" s="1338"/>
      <c r="AB8" s="1338"/>
      <c r="AC8" s="1166"/>
      <c r="AD8" s="1338"/>
      <c r="AE8" s="1338"/>
      <c r="AF8" s="1338"/>
      <c r="AG8" s="1338"/>
      <c r="AH8" s="1338"/>
      <c r="AI8" s="1338"/>
      <c r="AJ8" s="1338"/>
      <c r="AK8" s="1338"/>
      <c r="AL8" s="1338"/>
      <c r="AM8" s="1338"/>
      <c r="AN8" s="1338"/>
      <c r="AO8" s="1338"/>
      <c r="AP8" s="1338"/>
      <c r="AQ8" s="1166"/>
      <c r="AR8" s="1338"/>
      <c r="AS8" s="1338"/>
      <c r="AT8" s="1338"/>
      <c r="AU8" s="1338"/>
      <c r="AV8" s="1338"/>
      <c r="AW8" s="1338"/>
      <c r="AX8" s="1338"/>
      <c r="AY8" s="1338"/>
      <c r="AZ8" s="1338"/>
      <c r="BA8" s="1338"/>
      <c r="BB8" s="1338"/>
      <c r="BC8" s="1338"/>
      <c r="BD8" s="1338"/>
      <c r="BE8" s="1166"/>
      <c r="BF8" s="1338"/>
      <c r="BG8" s="1338"/>
      <c r="BH8" s="1338"/>
      <c r="BI8" s="1338"/>
      <c r="BJ8" s="1338"/>
      <c r="BK8" s="1338"/>
      <c r="BL8" s="1338"/>
      <c r="BM8" s="1338"/>
      <c r="BN8" s="1338"/>
      <c r="BO8" s="1338"/>
      <c r="BP8" s="1338"/>
      <c r="BQ8" s="1338"/>
      <c r="BR8" s="1338"/>
      <c r="BS8" s="1166"/>
      <c r="BT8" s="1338"/>
      <c r="BU8" s="1338"/>
      <c r="BV8" s="1338"/>
      <c r="BW8" s="1338"/>
      <c r="BX8" s="1338"/>
      <c r="BY8" s="1338"/>
      <c r="BZ8" s="1338"/>
      <c r="CA8" s="1338"/>
      <c r="CB8" s="1338"/>
      <c r="CC8" s="1338"/>
      <c r="CD8" s="1338"/>
      <c r="CE8" s="1338"/>
      <c r="CF8" s="1338"/>
      <c r="CG8" s="1166"/>
      <c r="CH8" s="1338"/>
      <c r="CI8" s="1338"/>
      <c r="CJ8" s="1338"/>
      <c r="CK8" s="1338"/>
      <c r="CL8" s="1338"/>
      <c r="CM8" s="1338"/>
      <c r="CN8" s="1338"/>
      <c r="CO8" s="1338"/>
      <c r="CP8" s="1338"/>
      <c r="CQ8" s="1338"/>
      <c r="CR8" s="1338"/>
      <c r="CS8" s="1338"/>
      <c r="CT8" s="1338"/>
    </row>
    <row r="9" spans="1:98" ht="20.100000000000001" customHeight="1" thickBot="1" x14ac:dyDescent="0.3">
      <c r="A9" s="874" t="s">
        <v>27</v>
      </c>
      <c r="B9" s="1337">
        <v>195</v>
      </c>
      <c r="C9" s="1337">
        <v>92</v>
      </c>
      <c r="D9" s="1337">
        <v>14</v>
      </c>
      <c r="E9" s="1337">
        <v>102</v>
      </c>
      <c r="F9" s="1337">
        <v>27</v>
      </c>
      <c r="G9" s="1337">
        <v>14054</v>
      </c>
      <c r="H9" s="1337">
        <v>27</v>
      </c>
      <c r="I9" s="1337">
        <v>19009</v>
      </c>
      <c r="J9" s="1337">
        <v>644</v>
      </c>
      <c r="K9" s="1337">
        <v>13</v>
      </c>
      <c r="L9" s="1337">
        <v>2</v>
      </c>
      <c r="M9" s="1337">
        <v>314</v>
      </c>
      <c r="N9" s="1337">
        <v>539</v>
      </c>
      <c r="O9" s="874" t="s">
        <v>27</v>
      </c>
      <c r="P9" s="1337">
        <v>3725</v>
      </c>
      <c r="Q9" s="1337">
        <v>1191</v>
      </c>
      <c r="R9" s="1337">
        <v>80</v>
      </c>
      <c r="S9" s="1337">
        <v>20</v>
      </c>
      <c r="T9" s="1337">
        <v>32</v>
      </c>
      <c r="U9" s="1337">
        <v>349</v>
      </c>
      <c r="V9" s="1337">
        <v>28954</v>
      </c>
      <c r="W9" s="1337">
        <v>72</v>
      </c>
      <c r="X9" s="1337">
        <v>72</v>
      </c>
      <c r="Y9" s="1337">
        <v>193</v>
      </c>
      <c r="Z9" s="1337">
        <v>155</v>
      </c>
      <c r="AA9" s="1337">
        <v>770</v>
      </c>
      <c r="AB9" s="1337">
        <v>46</v>
      </c>
      <c r="AC9" s="874" t="s">
        <v>27</v>
      </c>
      <c r="AD9" s="1337">
        <v>3974</v>
      </c>
      <c r="AE9" s="1337">
        <v>11719</v>
      </c>
      <c r="AF9" s="1337">
        <v>137</v>
      </c>
      <c r="AG9" s="1337">
        <v>161</v>
      </c>
      <c r="AH9" s="1337">
        <v>22</v>
      </c>
      <c r="AI9" s="1337">
        <v>516</v>
      </c>
      <c r="AJ9" s="1337">
        <v>2632</v>
      </c>
      <c r="AK9" s="1337">
        <v>31</v>
      </c>
      <c r="AL9" s="1337">
        <v>3278</v>
      </c>
      <c r="AM9" s="1337">
        <v>33</v>
      </c>
      <c r="AN9" s="1337">
        <v>7</v>
      </c>
      <c r="AO9" s="1337">
        <v>12224</v>
      </c>
      <c r="AP9" s="1337">
        <v>325</v>
      </c>
      <c r="AQ9" s="874" t="s">
        <v>27</v>
      </c>
      <c r="AR9" s="1337">
        <v>4</v>
      </c>
      <c r="AS9" s="1337">
        <v>205</v>
      </c>
      <c r="AT9" s="1337">
        <v>689</v>
      </c>
      <c r="AU9" s="1337">
        <v>1358</v>
      </c>
      <c r="AV9" s="1337">
        <v>193</v>
      </c>
      <c r="AW9" s="1337">
        <v>115</v>
      </c>
      <c r="AX9" s="1337">
        <v>36</v>
      </c>
      <c r="AY9" s="1337">
        <v>2</v>
      </c>
      <c r="AZ9" s="1337">
        <v>11</v>
      </c>
      <c r="BA9" s="1337">
        <v>174</v>
      </c>
      <c r="BB9" s="1337">
        <v>69</v>
      </c>
      <c r="BC9" s="1337">
        <v>17</v>
      </c>
      <c r="BD9" s="1337">
        <v>752</v>
      </c>
      <c r="BE9" s="874" t="s">
        <v>27</v>
      </c>
      <c r="BF9" s="1337">
        <v>84</v>
      </c>
      <c r="BG9" s="1337">
        <v>46</v>
      </c>
      <c r="BH9" s="1337">
        <v>2156</v>
      </c>
      <c r="BI9" s="1337">
        <v>101</v>
      </c>
      <c r="BJ9" s="1337">
        <v>42</v>
      </c>
      <c r="BK9" s="1337">
        <v>832</v>
      </c>
      <c r="BL9" s="1337">
        <v>73</v>
      </c>
      <c r="BM9" s="1337">
        <v>60</v>
      </c>
      <c r="BN9" s="1337">
        <v>122</v>
      </c>
      <c r="BO9" s="1337">
        <v>2616</v>
      </c>
      <c r="BP9" s="1337">
        <v>12013</v>
      </c>
      <c r="BQ9" s="1337">
        <v>4858</v>
      </c>
      <c r="BR9" s="1337">
        <v>1704</v>
      </c>
      <c r="BS9" s="874" t="s">
        <v>27</v>
      </c>
      <c r="BT9" s="1337">
        <v>1480</v>
      </c>
      <c r="BU9" s="1337">
        <v>6842</v>
      </c>
      <c r="BV9" s="1337">
        <v>12</v>
      </c>
      <c r="BW9" s="1337">
        <v>116</v>
      </c>
      <c r="BX9" s="1337">
        <v>393</v>
      </c>
      <c r="BY9" s="1337">
        <v>10</v>
      </c>
      <c r="BZ9" s="1337">
        <v>58</v>
      </c>
      <c r="CA9" s="1337">
        <v>2986</v>
      </c>
      <c r="CB9" s="1337">
        <v>6205</v>
      </c>
      <c r="CC9" s="1337">
        <v>668</v>
      </c>
      <c r="CD9" s="1337">
        <v>5675</v>
      </c>
      <c r="CE9" s="1337">
        <v>1810</v>
      </c>
      <c r="CF9" s="1337">
        <v>29</v>
      </c>
      <c r="CG9" s="874" t="s">
        <v>27</v>
      </c>
      <c r="CH9" s="1337">
        <v>5137</v>
      </c>
      <c r="CI9" s="1337">
        <v>274</v>
      </c>
      <c r="CJ9" s="1337">
        <v>65570</v>
      </c>
      <c r="CK9" s="1337">
        <v>2630</v>
      </c>
      <c r="CL9" s="1337">
        <v>1279</v>
      </c>
      <c r="CM9" s="1337">
        <v>104</v>
      </c>
      <c r="CN9" s="1337"/>
      <c r="CO9" s="1337"/>
      <c r="CP9" s="1337"/>
      <c r="CQ9" s="1337"/>
      <c r="CR9" s="1337"/>
      <c r="CS9" s="1337"/>
      <c r="CT9" s="1337"/>
    </row>
    <row r="10" spans="1:98" ht="5.0999999999999996" customHeight="1" thickBot="1" x14ac:dyDescent="0.3">
      <c r="A10" s="1339"/>
      <c r="B10" s="1338"/>
      <c r="C10" s="1338"/>
      <c r="D10" s="1338"/>
      <c r="E10" s="1338"/>
      <c r="F10" s="1338"/>
      <c r="G10" s="1338"/>
      <c r="H10" s="1338"/>
      <c r="I10" s="1338"/>
      <c r="J10" s="1338"/>
      <c r="K10" s="1338"/>
      <c r="L10" s="1338"/>
      <c r="M10" s="1338"/>
      <c r="N10" s="1338"/>
      <c r="O10" s="1339"/>
      <c r="P10" s="1338"/>
      <c r="Q10" s="1338"/>
      <c r="R10" s="1338"/>
      <c r="S10" s="1338"/>
      <c r="T10" s="1338"/>
      <c r="U10" s="1338"/>
      <c r="V10" s="1338"/>
      <c r="W10" s="1338"/>
      <c r="X10" s="1338"/>
      <c r="Y10" s="1338"/>
      <c r="Z10" s="1338"/>
      <c r="AA10" s="1338"/>
      <c r="AB10" s="1338"/>
      <c r="AC10" s="1339"/>
      <c r="AD10" s="1338"/>
      <c r="AE10" s="1338"/>
      <c r="AF10" s="1338"/>
      <c r="AG10" s="1338"/>
      <c r="AH10" s="1338"/>
      <c r="AI10" s="1338"/>
      <c r="AJ10" s="1338"/>
      <c r="AK10" s="1338"/>
      <c r="AL10" s="1338"/>
      <c r="AM10" s="1338"/>
      <c r="AN10" s="1338"/>
      <c r="AO10" s="1338"/>
      <c r="AP10" s="1338"/>
      <c r="AQ10" s="1339"/>
      <c r="AR10" s="1338"/>
      <c r="AS10" s="1338"/>
      <c r="AT10" s="1338"/>
      <c r="AU10" s="1338"/>
      <c r="AV10" s="1338"/>
      <c r="AW10" s="1338"/>
      <c r="AX10" s="1338"/>
      <c r="AY10" s="1338"/>
      <c r="AZ10" s="1338"/>
      <c r="BA10" s="1338"/>
      <c r="BB10" s="1338"/>
      <c r="BC10" s="1338"/>
      <c r="BD10" s="1338"/>
      <c r="BE10" s="1339"/>
      <c r="BF10" s="1338"/>
      <c r="BG10" s="1338"/>
      <c r="BH10" s="1338"/>
      <c r="BI10" s="1338"/>
      <c r="BJ10" s="1338"/>
      <c r="BK10" s="1338"/>
      <c r="BL10" s="1338"/>
      <c r="BM10" s="1338"/>
      <c r="BN10" s="1338"/>
      <c r="BO10" s="1338"/>
      <c r="BP10" s="1338"/>
      <c r="BQ10" s="1338"/>
      <c r="BR10" s="1338"/>
      <c r="BS10" s="1339"/>
      <c r="BT10" s="1338"/>
      <c r="BU10" s="1338"/>
      <c r="BV10" s="1338"/>
      <c r="BW10" s="1338"/>
      <c r="BX10" s="1338"/>
      <c r="BY10" s="1338"/>
      <c r="BZ10" s="1338"/>
      <c r="CA10" s="1338"/>
      <c r="CB10" s="1338"/>
      <c r="CC10" s="1338"/>
      <c r="CD10" s="1338"/>
      <c r="CE10" s="1338"/>
      <c r="CF10" s="1338"/>
      <c r="CG10" s="1339"/>
      <c r="CH10" s="1338"/>
      <c r="CI10" s="1338"/>
      <c r="CJ10" s="1338"/>
      <c r="CK10" s="1338"/>
      <c r="CL10" s="1338"/>
      <c r="CM10" s="1338"/>
      <c r="CN10" s="1338"/>
      <c r="CO10" s="1338"/>
      <c r="CP10" s="1338"/>
      <c r="CQ10" s="1338"/>
      <c r="CR10" s="1338"/>
      <c r="CS10" s="1338"/>
      <c r="CT10" s="1338"/>
    </row>
    <row r="11" spans="1:98" ht="20.100000000000001" customHeight="1" thickBot="1" x14ac:dyDescent="0.3">
      <c r="A11" s="874" t="s">
        <v>28</v>
      </c>
      <c r="B11" s="1337">
        <v>195</v>
      </c>
      <c r="C11" s="1337">
        <v>91</v>
      </c>
      <c r="D11" s="1337">
        <v>14</v>
      </c>
      <c r="E11" s="1337">
        <v>104</v>
      </c>
      <c r="F11" s="1337">
        <v>27</v>
      </c>
      <c r="G11" s="1337">
        <v>14086</v>
      </c>
      <c r="H11" s="1337">
        <v>27</v>
      </c>
      <c r="I11" s="1337">
        <v>19011</v>
      </c>
      <c r="J11" s="1337">
        <v>625</v>
      </c>
      <c r="K11" s="1337">
        <v>13</v>
      </c>
      <c r="L11" s="1337">
        <v>2</v>
      </c>
      <c r="M11" s="1337">
        <v>305</v>
      </c>
      <c r="N11" s="1337">
        <v>541</v>
      </c>
      <c r="O11" s="874" t="s">
        <v>28</v>
      </c>
      <c r="P11" s="1337">
        <v>3729</v>
      </c>
      <c r="Q11" s="1337">
        <v>1202</v>
      </c>
      <c r="R11" s="1337">
        <v>81</v>
      </c>
      <c r="S11" s="1337">
        <v>20</v>
      </c>
      <c r="T11" s="1337">
        <v>32</v>
      </c>
      <c r="U11" s="1337">
        <v>351</v>
      </c>
      <c r="V11" s="1337">
        <v>28901</v>
      </c>
      <c r="W11" s="1337">
        <v>71</v>
      </c>
      <c r="X11" s="1337">
        <v>72</v>
      </c>
      <c r="Y11" s="1337">
        <v>195</v>
      </c>
      <c r="Z11" s="1337">
        <v>155</v>
      </c>
      <c r="AA11" s="1337">
        <v>781</v>
      </c>
      <c r="AB11" s="1337">
        <v>46</v>
      </c>
      <c r="AC11" s="874" t="s">
        <v>28</v>
      </c>
      <c r="AD11" s="1337">
        <v>3976</v>
      </c>
      <c r="AE11" s="1337">
        <v>11736</v>
      </c>
      <c r="AF11" s="1337">
        <v>138</v>
      </c>
      <c r="AG11" s="1337">
        <v>160</v>
      </c>
      <c r="AH11" s="1337">
        <v>22</v>
      </c>
      <c r="AI11" s="1337">
        <v>519</v>
      </c>
      <c r="AJ11" s="1337">
        <v>2641</v>
      </c>
      <c r="AK11" s="1337">
        <v>30</v>
      </c>
      <c r="AL11" s="1337">
        <v>3288</v>
      </c>
      <c r="AM11" s="1337">
        <v>33</v>
      </c>
      <c r="AN11" s="1337">
        <v>7</v>
      </c>
      <c r="AO11" s="1337">
        <v>12238</v>
      </c>
      <c r="AP11" s="1337">
        <v>324</v>
      </c>
      <c r="AQ11" s="874" t="s">
        <v>28</v>
      </c>
      <c r="AR11" s="1337">
        <v>4</v>
      </c>
      <c r="AS11" s="1337">
        <v>205</v>
      </c>
      <c r="AT11" s="1337">
        <v>691</v>
      </c>
      <c r="AU11" s="1337">
        <v>1388</v>
      </c>
      <c r="AV11" s="1337">
        <v>194</v>
      </c>
      <c r="AW11" s="1337">
        <v>115</v>
      </c>
      <c r="AX11" s="1337">
        <v>36</v>
      </c>
      <c r="AY11" s="1337">
        <v>2</v>
      </c>
      <c r="AZ11" s="1337">
        <v>11</v>
      </c>
      <c r="BA11" s="1337">
        <v>176</v>
      </c>
      <c r="BB11" s="1337">
        <v>69</v>
      </c>
      <c r="BC11" s="1337">
        <v>17</v>
      </c>
      <c r="BD11" s="1337">
        <v>754</v>
      </c>
      <c r="BE11" s="874" t="s">
        <v>28</v>
      </c>
      <c r="BF11" s="1337">
        <v>84</v>
      </c>
      <c r="BG11" s="1337">
        <v>46</v>
      </c>
      <c r="BH11" s="1337">
        <v>2181</v>
      </c>
      <c r="BI11" s="1337">
        <v>102</v>
      </c>
      <c r="BJ11" s="1337">
        <v>42</v>
      </c>
      <c r="BK11" s="1337">
        <v>833</v>
      </c>
      <c r="BL11" s="1337">
        <v>71</v>
      </c>
      <c r="BM11" s="1337">
        <v>60</v>
      </c>
      <c r="BN11" s="1337">
        <v>120</v>
      </c>
      <c r="BO11" s="1337">
        <v>2614</v>
      </c>
      <c r="BP11" s="1337">
        <v>12042</v>
      </c>
      <c r="BQ11" s="1337">
        <v>4816</v>
      </c>
      <c r="BR11" s="1337">
        <v>1706</v>
      </c>
      <c r="BS11" s="874" t="s">
        <v>28</v>
      </c>
      <c r="BT11" s="1337">
        <v>1492</v>
      </c>
      <c r="BU11" s="1337">
        <v>6851</v>
      </c>
      <c r="BV11" s="1337">
        <v>12</v>
      </c>
      <c r="BW11" s="1337">
        <v>115</v>
      </c>
      <c r="BX11" s="1337">
        <v>388</v>
      </c>
      <c r="BY11" s="1337">
        <v>10</v>
      </c>
      <c r="BZ11" s="1337">
        <v>58</v>
      </c>
      <c r="CA11" s="1337">
        <v>2971</v>
      </c>
      <c r="CB11" s="1337">
        <v>6208</v>
      </c>
      <c r="CC11" s="1337">
        <v>666</v>
      </c>
      <c r="CD11" s="1337">
        <v>5691</v>
      </c>
      <c r="CE11" s="1337">
        <v>1815</v>
      </c>
      <c r="CF11" s="1337">
        <v>29</v>
      </c>
      <c r="CG11" s="874" t="s">
        <v>28</v>
      </c>
      <c r="CH11" s="1337">
        <v>5141</v>
      </c>
      <c r="CI11" s="1337">
        <v>275</v>
      </c>
      <c r="CJ11" s="1337">
        <v>65541</v>
      </c>
      <c r="CK11" s="1337">
        <v>2628</v>
      </c>
      <c r="CL11" s="1337">
        <v>1281</v>
      </c>
      <c r="CM11" s="1337">
        <v>104</v>
      </c>
      <c r="CN11" s="1337"/>
      <c r="CO11" s="1337"/>
      <c r="CP11" s="1337"/>
      <c r="CQ11" s="1337"/>
      <c r="CR11" s="1337"/>
      <c r="CS11" s="1337"/>
      <c r="CT11" s="1337"/>
    </row>
    <row r="12" spans="1:98" ht="5.0999999999999996" customHeight="1" thickBot="1" x14ac:dyDescent="0.3">
      <c r="A12" s="1166"/>
      <c r="B12" s="1338"/>
      <c r="C12" s="1338"/>
      <c r="D12" s="1338"/>
      <c r="E12" s="1338"/>
      <c r="F12" s="1338"/>
      <c r="G12" s="1338"/>
      <c r="H12" s="1338"/>
      <c r="I12" s="1338"/>
      <c r="J12" s="1338"/>
      <c r="K12" s="1338"/>
      <c r="L12" s="1338"/>
      <c r="M12" s="1338"/>
      <c r="N12" s="1338"/>
      <c r="O12" s="1166"/>
      <c r="P12" s="1338"/>
      <c r="Q12" s="1338"/>
      <c r="R12" s="1338"/>
      <c r="S12" s="1338"/>
      <c r="T12" s="1338"/>
      <c r="U12" s="1338"/>
      <c r="V12" s="1338"/>
      <c r="W12" s="1338"/>
      <c r="X12" s="1338"/>
      <c r="Y12" s="1338"/>
      <c r="Z12" s="1338"/>
      <c r="AA12" s="1338"/>
      <c r="AB12" s="1338"/>
      <c r="AC12" s="1166"/>
      <c r="AD12" s="1338"/>
      <c r="AE12" s="1338"/>
      <c r="AF12" s="1338"/>
      <c r="AG12" s="1338"/>
      <c r="AH12" s="1338"/>
      <c r="AI12" s="1338"/>
      <c r="AJ12" s="1338"/>
      <c r="AK12" s="1338"/>
      <c r="AL12" s="1338"/>
      <c r="AM12" s="1338"/>
      <c r="AN12" s="1338"/>
      <c r="AO12" s="1338"/>
      <c r="AP12" s="1338"/>
      <c r="AQ12" s="1166"/>
      <c r="AR12" s="1338"/>
      <c r="AS12" s="1338"/>
      <c r="AT12" s="1338"/>
      <c r="AU12" s="1338"/>
      <c r="AV12" s="1338"/>
      <c r="AW12" s="1338"/>
      <c r="AX12" s="1338"/>
      <c r="AY12" s="1338"/>
      <c r="AZ12" s="1338"/>
      <c r="BA12" s="1338"/>
      <c r="BB12" s="1338"/>
      <c r="BC12" s="1338"/>
      <c r="BD12" s="1338"/>
      <c r="BE12" s="1166"/>
      <c r="BF12" s="1338"/>
      <c r="BG12" s="1338"/>
      <c r="BH12" s="1338"/>
      <c r="BI12" s="1338"/>
      <c r="BJ12" s="1338"/>
      <c r="BK12" s="1338"/>
      <c r="BL12" s="1338"/>
      <c r="BM12" s="1338"/>
      <c r="BN12" s="1338"/>
      <c r="BO12" s="1338"/>
      <c r="BP12" s="1338"/>
      <c r="BQ12" s="1338"/>
      <c r="BR12" s="1338"/>
      <c r="BS12" s="1166"/>
      <c r="BT12" s="1338"/>
      <c r="BU12" s="1338"/>
      <c r="BV12" s="1338"/>
      <c r="BW12" s="1338"/>
      <c r="BX12" s="1338"/>
      <c r="BY12" s="1338"/>
      <c r="BZ12" s="1338"/>
      <c r="CA12" s="1338"/>
      <c r="CB12" s="1338"/>
      <c r="CC12" s="1338"/>
      <c r="CD12" s="1338"/>
      <c r="CE12" s="1338"/>
      <c r="CF12" s="1338"/>
      <c r="CG12" s="1166"/>
      <c r="CH12" s="1338"/>
      <c r="CI12" s="1338"/>
      <c r="CJ12" s="1338"/>
      <c r="CK12" s="1338"/>
      <c r="CL12" s="1338"/>
      <c r="CM12" s="1338"/>
      <c r="CN12" s="1338"/>
      <c r="CO12" s="1338"/>
      <c r="CP12" s="1338"/>
      <c r="CQ12" s="1338"/>
      <c r="CR12" s="1338"/>
      <c r="CS12" s="1338"/>
      <c r="CT12" s="1338"/>
    </row>
    <row r="13" spans="1:98" ht="20.100000000000001" customHeight="1" thickBot="1" x14ac:dyDescent="0.3">
      <c r="A13" s="874" t="s">
        <v>29</v>
      </c>
      <c r="B13" s="1337">
        <v>195</v>
      </c>
      <c r="C13" s="1337">
        <v>91</v>
      </c>
      <c r="D13" s="1337">
        <v>14</v>
      </c>
      <c r="E13" s="1337">
        <v>104</v>
      </c>
      <c r="F13" s="1337">
        <v>27</v>
      </c>
      <c r="G13" s="1337">
        <v>13894</v>
      </c>
      <c r="H13" s="1337">
        <v>27</v>
      </c>
      <c r="I13" s="1337">
        <v>19032</v>
      </c>
      <c r="J13" s="1337">
        <v>616</v>
      </c>
      <c r="K13" s="1337">
        <v>13</v>
      </c>
      <c r="L13" s="1337">
        <v>2</v>
      </c>
      <c r="M13" s="1337">
        <v>299</v>
      </c>
      <c r="N13" s="1337">
        <v>540</v>
      </c>
      <c r="O13" s="874" t="s">
        <v>29</v>
      </c>
      <c r="P13" s="1337">
        <v>3731</v>
      </c>
      <c r="Q13" s="1337">
        <v>1203</v>
      </c>
      <c r="R13" s="1337">
        <v>81</v>
      </c>
      <c r="S13" s="1337">
        <v>20</v>
      </c>
      <c r="T13" s="1337">
        <v>32</v>
      </c>
      <c r="U13" s="1337">
        <v>348</v>
      </c>
      <c r="V13" s="1337">
        <v>28910</v>
      </c>
      <c r="W13" s="1337">
        <v>71</v>
      </c>
      <c r="X13" s="1337">
        <v>72</v>
      </c>
      <c r="Y13" s="1337">
        <v>194</v>
      </c>
      <c r="Z13" s="1337">
        <v>155</v>
      </c>
      <c r="AA13" s="1337">
        <v>778</v>
      </c>
      <c r="AB13" s="1337">
        <v>46</v>
      </c>
      <c r="AC13" s="874" t="s">
        <v>29</v>
      </c>
      <c r="AD13" s="1337">
        <v>3978</v>
      </c>
      <c r="AE13" s="1337">
        <v>11742</v>
      </c>
      <c r="AF13" s="1337">
        <v>138</v>
      </c>
      <c r="AG13" s="1337">
        <v>160</v>
      </c>
      <c r="AH13" s="1337">
        <v>22</v>
      </c>
      <c r="AI13" s="1337">
        <v>516</v>
      </c>
      <c r="AJ13" s="1337">
        <v>2638</v>
      </c>
      <c r="AK13" s="1337">
        <v>30</v>
      </c>
      <c r="AL13" s="1337">
        <v>3277</v>
      </c>
      <c r="AM13" s="1337">
        <v>33</v>
      </c>
      <c r="AN13" s="1337">
        <v>7</v>
      </c>
      <c r="AO13" s="1337">
        <v>12244</v>
      </c>
      <c r="AP13" s="1337">
        <v>326</v>
      </c>
      <c r="AQ13" s="874" t="s">
        <v>29</v>
      </c>
      <c r="AR13" s="1337">
        <v>4</v>
      </c>
      <c r="AS13" s="1337">
        <v>205</v>
      </c>
      <c r="AT13" s="1337">
        <v>694</v>
      </c>
      <c r="AU13" s="1337">
        <v>1392</v>
      </c>
      <c r="AV13" s="1337">
        <v>194</v>
      </c>
      <c r="AW13" s="1337">
        <v>115</v>
      </c>
      <c r="AX13" s="1337">
        <v>36</v>
      </c>
      <c r="AY13" s="1337">
        <v>2</v>
      </c>
      <c r="AZ13" s="1337">
        <v>11</v>
      </c>
      <c r="BA13" s="1337">
        <v>174</v>
      </c>
      <c r="BB13" s="1337">
        <v>69</v>
      </c>
      <c r="BC13" s="1337">
        <v>17</v>
      </c>
      <c r="BD13" s="1337">
        <v>752</v>
      </c>
      <c r="BE13" s="874" t="s">
        <v>29</v>
      </c>
      <c r="BF13" s="1337">
        <v>84</v>
      </c>
      <c r="BG13" s="1337">
        <v>46</v>
      </c>
      <c r="BH13" s="1337">
        <v>2177</v>
      </c>
      <c r="BI13" s="1337">
        <v>101</v>
      </c>
      <c r="BJ13" s="1337">
        <v>42</v>
      </c>
      <c r="BK13" s="1337">
        <v>833</v>
      </c>
      <c r="BL13" s="1337">
        <v>72</v>
      </c>
      <c r="BM13" s="1337">
        <v>60</v>
      </c>
      <c r="BN13" s="1337">
        <v>119</v>
      </c>
      <c r="BO13" s="1337">
        <v>2608</v>
      </c>
      <c r="BP13" s="1337">
        <v>11954</v>
      </c>
      <c r="BQ13" s="1337">
        <v>4786</v>
      </c>
      <c r="BR13" s="1337">
        <v>1707</v>
      </c>
      <c r="BS13" s="874" t="s">
        <v>29</v>
      </c>
      <c r="BT13" s="1337">
        <v>1498</v>
      </c>
      <c r="BU13" s="1337">
        <v>6872</v>
      </c>
      <c r="BV13" s="1337">
        <v>12</v>
      </c>
      <c r="BW13" s="1337">
        <v>114</v>
      </c>
      <c r="BX13" s="1337">
        <v>385</v>
      </c>
      <c r="BY13" s="1337">
        <v>10</v>
      </c>
      <c r="BZ13" s="1337">
        <v>58</v>
      </c>
      <c r="CA13" s="1337">
        <v>2982</v>
      </c>
      <c r="CB13" s="1337">
        <v>6211</v>
      </c>
      <c r="CC13" s="1337">
        <v>669</v>
      </c>
      <c r="CD13" s="1337">
        <v>5688</v>
      </c>
      <c r="CE13" s="1337">
        <v>1813</v>
      </c>
      <c r="CF13" s="1337">
        <v>29</v>
      </c>
      <c r="CG13" s="874" t="s">
        <v>29</v>
      </c>
      <c r="CH13" s="1337">
        <v>5151</v>
      </c>
      <c r="CI13" s="1337">
        <v>274</v>
      </c>
      <c r="CJ13" s="1337">
        <v>65528</v>
      </c>
      <c r="CK13" s="1337">
        <v>2631</v>
      </c>
      <c r="CL13" s="1337">
        <v>1291</v>
      </c>
      <c r="CM13" s="1337">
        <v>104</v>
      </c>
      <c r="CN13" s="1337"/>
      <c r="CO13" s="1337"/>
      <c r="CP13" s="1337"/>
      <c r="CQ13" s="1337"/>
      <c r="CR13" s="1337"/>
      <c r="CS13" s="1337"/>
      <c r="CT13" s="1337"/>
    </row>
    <row r="14" spans="1:98" ht="5.0999999999999996" customHeight="1" thickBot="1" x14ac:dyDescent="0.3">
      <c r="A14" s="1166"/>
      <c r="B14" s="1338"/>
      <c r="C14" s="1338"/>
      <c r="D14" s="1338"/>
      <c r="E14" s="1338"/>
      <c r="F14" s="1338"/>
      <c r="G14" s="1338"/>
      <c r="H14" s="1338"/>
      <c r="I14" s="1338"/>
      <c r="J14" s="1338"/>
      <c r="K14" s="1338"/>
      <c r="L14" s="1338"/>
      <c r="M14" s="1338"/>
      <c r="N14" s="1338"/>
      <c r="O14" s="1166"/>
      <c r="P14" s="1338"/>
      <c r="Q14" s="1338"/>
      <c r="R14" s="1338"/>
      <c r="S14" s="1338"/>
      <c r="T14" s="1338"/>
      <c r="U14" s="1338"/>
      <c r="V14" s="1338"/>
      <c r="W14" s="1338"/>
      <c r="X14" s="1338"/>
      <c r="Y14" s="1338"/>
      <c r="Z14" s="1338"/>
      <c r="AA14" s="1338"/>
      <c r="AB14" s="1338"/>
      <c r="AC14" s="1166"/>
      <c r="AD14" s="1338"/>
      <c r="AE14" s="1338"/>
      <c r="AF14" s="1338"/>
      <c r="AG14" s="1338"/>
      <c r="AH14" s="1338"/>
      <c r="AI14" s="1338"/>
      <c r="AJ14" s="1338"/>
      <c r="AK14" s="1338"/>
      <c r="AL14" s="1338"/>
      <c r="AM14" s="1338"/>
      <c r="AN14" s="1338"/>
      <c r="AO14" s="1338"/>
      <c r="AP14" s="1338"/>
      <c r="AQ14" s="1166"/>
      <c r="AR14" s="1338"/>
      <c r="AS14" s="1338"/>
      <c r="AT14" s="1338"/>
      <c r="AU14" s="1338"/>
      <c r="AV14" s="1338"/>
      <c r="AW14" s="1338"/>
      <c r="AX14" s="1338"/>
      <c r="AY14" s="1338"/>
      <c r="AZ14" s="1338"/>
      <c r="BA14" s="1338"/>
      <c r="BB14" s="1338"/>
      <c r="BC14" s="1338"/>
      <c r="BD14" s="1338"/>
      <c r="BE14" s="1166"/>
      <c r="BF14" s="1338"/>
      <c r="BG14" s="1338"/>
      <c r="BH14" s="1338"/>
      <c r="BI14" s="1338"/>
      <c r="BJ14" s="1338"/>
      <c r="BK14" s="1338"/>
      <c r="BL14" s="1338"/>
      <c r="BM14" s="1338"/>
      <c r="BN14" s="1338"/>
      <c r="BO14" s="1338"/>
      <c r="BP14" s="1338"/>
      <c r="BQ14" s="1338"/>
      <c r="BR14" s="1338"/>
      <c r="BS14" s="1166"/>
      <c r="BT14" s="1338"/>
      <c r="BU14" s="1338"/>
      <c r="BV14" s="1338"/>
      <c r="BW14" s="1338"/>
      <c r="BX14" s="1338"/>
      <c r="BY14" s="1338"/>
      <c r="BZ14" s="1338"/>
      <c r="CA14" s="1338"/>
      <c r="CB14" s="1338"/>
      <c r="CC14" s="1338"/>
      <c r="CD14" s="1338"/>
      <c r="CE14" s="1338"/>
      <c r="CF14" s="1338"/>
      <c r="CG14" s="1166"/>
      <c r="CH14" s="1338"/>
      <c r="CI14" s="1338"/>
      <c r="CJ14" s="1338"/>
      <c r="CK14" s="1338"/>
      <c r="CL14" s="1338"/>
      <c r="CM14" s="1338"/>
      <c r="CN14" s="1338"/>
      <c r="CO14" s="1338"/>
      <c r="CP14" s="1338"/>
      <c r="CQ14" s="1338"/>
      <c r="CR14" s="1338"/>
      <c r="CS14" s="1338"/>
      <c r="CT14" s="1338"/>
    </row>
    <row r="15" spans="1:98" ht="20.100000000000001" customHeight="1" thickBot="1" x14ac:dyDescent="0.3">
      <c r="A15" s="874" t="s">
        <v>30</v>
      </c>
      <c r="B15" s="1337">
        <v>203</v>
      </c>
      <c r="C15" s="1337">
        <v>93</v>
      </c>
      <c r="D15" s="1337">
        <v>16</v>
      </c>
      <c r="E15" s="1337">
        <v>104</v>
      </c>
      <c r="F15" s="1337">
        <v>30</v>
      </c>
      <c r="G15" s="1337">
        <v>13914</v>
      </c>
      <c r="H15" s="1337">
        <v>28</v>
      </c>
      <c r="I15" s="1337">
        <v>19128</v>
      </c>
      <c r="J15" s="1337">
        <v>635</v>
      </c>
      <c r="K15" s="1337">
        <v>13</v>
      </c>
      <c r="L15" s="1337">
        <v>2</v>
      </c>
      <c r="M15" s="1337">
        <v>293</v>
      </c>
      <c r="N15" s="1337">
        <v>510</v>
      </c>
      <c r="O15" s="874" t="s">
        <v>30</v>
      </c>
      <c r="P15" s="1337">
        <v>3725</v>
      </c>
      <c r="Q15" s="1337">
        <v>1217</v>
      </c>
      <c r="R15" s="1337">
        <v>76</v>
      </c>
      <c r="S15" s="1337">
        <v>20</v>
      </c>
      <c r="T15" s="1337">
        <v>28</v>
      </c>
      <c r="U15" s="1337">
        <v>338</v>
      </c>
      <c r="V15" s="1337">
        <v>28886</v>
      </c>
      <c r="W15" s="1337">
        <v>76</v>
      </c>
      <c r="X15" s="1337">
        <v>70</v>
      </c>
      <c r="Y15" s="1337">
        <v>195</v>
      </c>
      <c r="Z15" s="1337">
        <v>155</v>
      </c>
      <c r="AA15" s="1337">
        <v>797</v>
      </c>
      <c r="AB15" s="1337">
        <v>50</v>
      </c>
      <c r="AC15" s="874" t="s">
        <v>30</v>
      </c>
      <c r="AD15" s="1337">
        <v>3915</v>
      </c>
      <c r="AE15" s="1337">
        <v>11697</v>
      </c>
      <c r="AF15" s="1337">
        <v>141</v>
      </c>
      <c r="AG15" s="1337">
        <v>157</v>
      </c>
      <c r="AH15" s="1337">
        <v>22</v>
      </c>
      <c r="AI15" s="1337">
        <v>545</v>
      </c>
      <c r="AJ15" s="1337">
        <v>2647</v>
      </c>
      <c r="AK15" s="1337">
        <v>29</v>
      </c>
      <c r="AL15" s="1337">
        <v>3345</v>
      </c>
      <c r="AM15" s="1337">
        <v>33</v>
      </c>
      <c r="AN15" s="1337">
        <v>7</v>
      </c>
      <c r="AO15" s="1337">
        <v>12251</v>
      </c>
      <c r="AP15" s="1337">
        <v>316</v>
      </c>
      <c r="AQ15" s="874" t="s">
        <v>30</v>
      </c>
      <c r="AR15" s="1337">
        <v>4</v>
      </c>
      <c r="AS15" s="1337">
        <v>204</v>
      </c>
      <c r="AT15" s="1337">
        <v>710</v>
      </c>
      <c r="AU15" s="1337">
        <v>1383</v>
      </c>
      <c r="AV15" s="1337">
        <v>210</v>
      </c>
      <c r="AW15" s="1337">
        <v>116</v>
      </c>
      <c r="AX15" s="1337">
        <v>36</v>
      </c>
      <c r="AY15" s="1337">
        <v>3</v>
      </c>
      <c r="AZ15" s="1337">
        <v>11</v>
      </c>
      <c r="BA15" s="1337">
        <v>168</v>
      </c>
      <c r="BB15" s="1337">
        <v>69</v>
      </c>
      <c r="BC15" s="1337">
        <v>16</v>
      </c>
      <c r="BD15" s="1337">
        <v>723</v>
      </c>
      <c r="BE15" s="874" t="s">
        <v>30</v>
      </c>
      <c r="BF15" s="1337">
        <v>76</v>
      </c>
      <c r="BG15" s="1337">
        <v>41</v>
      </c>
      <c r="BH15" s="1337">
        <v>2134</v>
      </c>
      <c r="BI15" s="1337">
        <v>102</v>
      </c>
      <c r="BJ15" s="1337">
        <v>44</v>
      </c>
      <c r="BK15" s="1337">
        <v>828</v>
      </c>
      <c r="BL15" s="1337">
        <v>72</v>
      </c>
      <c r="BM15" s="1337">
        <v>60</v>
      </c>
      <c r="BN15" s="1337">
        <v>117</v>
      </c>
      <c r="BO15" s="1337">
        <v>2630</v>
      </c>
      <c r="BP15" s="1337">
        <v>11835</v>
      </c>
      <c r="BQ15" s="1337">
        <v>4712</v>
      </c>
      <c r="BR15" s="1337">
        <v>1718</v>
      </c>
      <c r="BS15" s="874" t="s">
        <v>30</v>
      </c>
      <c r="BT15" s="1337">
        <v>1514</v>
      </c>
      <c r="BU15" s="1337">
        <v>6848</v>
      </c>
      <c r="BV15" s="1337">
        <v>16</v>
      </c>
      <c r="BW15" s="1337">
        <v>111</v>
      </c>
      <c r="BX15" s="1337">
        <v>387</v>
      </c>
      <c r="BY15" s="1337">
        <v>11</v>
      </c>
      <c r="BZ15" s="1337">
        <v>58</v>
      </c>
      <c r="CA15" s="1337">
        <v>3070</v>
      </c>
      <c r="CB15" s="1337">
        <v>6349</v>
      </c>
      <c r="CC15" s="1337">
        <v>667</v>
      </c>
      <c r="CD15" s="1337">
        <v>6398</v>
      </c>
      <c r="CE15" s="1337">
        <v>1821</v>
      </c>
      <c r="CF15" s="1337">
        <v>30</v>
      </c>
      <c r="CG15" s="874" t="s">
        <v>30</v>
      </c>
      <c r="CH15" s="1337">
        <v>5154</v>
      </c>
      <c r="CI15" s="1337">
        <v>276</v>
      </c>
      <c r="CJ15" s="1337">
        <v>65155</v>
      </c>
      <c r="CK15" s="1337">
        <v>2653</v>
      </c>
      <c r="CL15" s="1337">
        <v>1299</v>
      </c>
      <c r="CM15" s="1337">
        <v>105</v>
      </c>
      <c r="CN15" s="1337"/>
      <c r="CO15" s="1337"/>
      <c r="CP15" s="1337"/>
      <c r="CQ15" s="1337"/>
      <c r="CR15" s="1337"/>
      <c r="CS15" s="1337"/>
      <c r="CT15" s="1337"/>
    </row>
    <row r="16" spans="1:98" ht="5.0999999999999996" customHeight="1" thickBot="1" x14ac:dyDescent="0.3">
      <c r="A16" s="1166"/>
      <c r="B16" s="1338"/>
      <c r="C16" s="1338"/>
      <c r="D16" s="1338"/>
      <c r="E16" s="1338"/>
      <c r="F16" s="1338"/>
      <c r="G16" s="1338"/>
      <c r="H16" s="1338"/>
      <c r="I16" s="1338"/>
      <c r="J16" s="1338"/>
      <c r="K16" s="1338"/>
      <c r="L16" s="1338"/>
      <c r="M16" s="1338"/>
      <c r="N16" s="1338"/>
      <c r="O16" s="1166"/>
      <c r="P16" s="1338"/>
      <c r="Q16" s="1338"/>
      <c r="R16" s="1338"/>
      <c r="S16" s="1338"/>
      <c r="T16" s="1338"/>
      <c r="U16" s="1338"/>
      <c r="V16" s="1338"/>
      <c r="W16" s="1338"/>
      <c r="X16" s="1338"/>
      <c r="Y16" s="1338"/>
      <c r="Z16" s="1338"/>
      <c r="AA16" s="1338"/>
      <c r="AB16" s="1338"/>
      <c r="AC16" s="1166"/>
      <c r="AD16" s="1338"/>
      <c r="AE16" s="1338"/>
      <c r="AF16" s="1338"/>
      <c r="AG16" s="1338"/>
      <c r="AH16" s="1338"/>
      <c r="AI16" s="1338"/>
      <c r="AJ16" s="1338"/>
      <c r="AK16" s="1338"/>
      <c r="AL16" s="1338"/>
      <c r="AM16" s="1338"/>
      <c r="AN16" s="1338"/>
      <c r="AO16" s="1338"/>
      <c r="AP16" s="1338"/>
      <c r="AQ16" s="1166"/>
      <c r="AR16" s="1338"/>
      <c r="AS16" s="1338"/>
      <c r="AT16" s="1338"/>
      <c r="AU16" s="1338"/>
      <c r="AV16" s="1338"/>
      <c r="AW16" s="1338"/>
      <c r="AX16" s="1338"/>
      <c r="AY16" s="1338"/>
      <c r="AZ16" s="1338"/>
      <c r="BA16" s="1338"/>
      <c r="BB16" s="1338"/>
      <c r="BC16" s="1338"/>
      <c r="BD16" s="1338"/>
      <c r="BE16" s="1166"/>
      <c r="BF16" s="1338"/>
      <c r="BG16" s="1338"/>
      <c r="BH16" s="1338"/>
      <c r="BI16" s="1338"/>
      <c r="BJ16" s="1338"/>
      <c r="BK16" s="1338"/>
      <c r="BL16" s="1338"/>
      <c r="BM16" s="1338"/>
      <c r="BN16" s="1338"/>
      <c r="BO16" s="1338"/>
      <c r="BP16" s="1338"/>
      <c r="BQ16" s="1338"/>
      <c r="BR16" s="1338"/>
      <c r="BS16" s="1166"/>
      <c r="BT16" s="1338"/>
      <c r="BU16" s="1338"/>
      <c r="BV16" s="1338"/>
      <c r="BW16" s="1338"/>
      <c r="BX16" s="1338"/>
      <c r="BY16" s="1338"/>
      <c r="BZ16" s="1338"/>
      <c r="CA16" s="1338"/>
      <c r="CB16" s="1338"/>
      <c r="CC16" s="1338"/>
      <c r="CD16" s="1338"/>
      <c r="CE16" s="1338"/>
      <c r="CF16" s="1338"/>
      <c r="CG16" s="1166"/>
      <c r="CH16" s="1338"/>
      <c r="CI16" s="1338"/>
      <c r="CJ16" s="1338"/>
      <c r="CK16" s="1338"/>
      <c r="CL16" s="1338"/>
      <c r="CM16" s="1338"/>
      <c r="CN16" s="1338"/>
      <c r="CO16" s="1338"/>
      <c r="CP16" s="1338"/>
      <c r="CQ16" s="1338"/>
      <c r="CR16" s="1338"/>
      <c r="CS16" s="1338"/>
      <c r="CT16" s="1338"/>
    </row>
    <row r="17" spans="1:98" ht="20.100000000000001" customHeight="1" thickBot="1" x14ac:dyDescent="0.3">
      <c r="A17" s="874" t="s">
        <v>31</v>
      </c>
      <c r="B17" s="1337">
        <v>214</v>
      </c>
      <c r="C17" s="1337">
        <v>99</v>
      </c>
      <c r="D17" s="1337">
        <v>14</v>
      </c>
      <c r="E17" s="1337">
        <v>111</v>
      </c>
      <c r="F17" s="1337">
        <v>31</v>
      </c>
      <c r="G17" s="1337">
        <v>14036</v>
      </c>
      <c r="H17" s="1337">
        <v>28</v>
      </c>
      <c r="I17" s="1337">
        <v>19153</v>
      </c>
      <c r="J17" s="1337">
        <v>655</v>
      </c>
      <c r="K17" s="1337">
        <v>13</v>
      </c>
      <c r="L17" s="1337">
        <v>2</v>
      </c>
      <c r="M17" s="1337">
        <v>311</v>
      </c>
      <c r="N17" s="1337">
        <v>532</v>
      </c>
      <c r="O17" s="874" t="s">
        <v>31</v>
      </c>
      <c r="P17" s="1337">
        <v>3716</v>
      </c>
      <c r="Q17" s="1337">
        <v>1243</v>
      </c>
      <c r="R17" s="1337">
        <v>76</v>
      </c>
      <c r="S17" s="1337">
        <v>21</v>
      </c>
      <c r="T17" s="1337">
        <v>27</v>
      </c>
      <c r="U17" s="1337">
        <v>331</v>
      </c>
      <c r="V17" s="1337">
        <v>28834</v>
      </c>
      <c r="W17" s="1337">
        <v>75</v>
      </c>
      <c r="X17" s="1337">
        <v>68</v>
      </c>
      <c r="Y17" s="1337">
        <v>194</v>
      </c>
      <c r="Z17" s="1337">
        <v>155</v>
      </c>
      <c r="AA17" s="1337">
        <v>814</v>
      </c>
      <c r="AB17" s="1337">
        <v>50</v>
      </c>
      <c r="AC17" s="874" t="s">
        <v>31</v>
      </c>
      <c r="AD17" s="1337">
        <v>3889</v>
      </c>
      <c r="AE17" s="1337">
        <v>11688</v>
      </c>
      <c r="AF17" s="1337">
        <v>135</v>
      </c>
      <c r="AG17" s="1337">
        <v>156</v>
      </c>
      <c r="AH17" s="1337">
        <v>22</v>
      </c>
      <c r="AI17" s="1337">
        <v>550</v>
      </c>
      <c r="AJ17" s="1337">
        <v>2633</v>
      </c>
      <c r="AK17" s="1337">
        <v>29</v>
      </c>
      <c r="AL17" s="1337">
        <v>3367</v>
      </c>
      <c r="AM17" s="1337">
        <v>33</v>
      </c>
      <c r="AN17" s="1337">
        <v>7</v>
      </c>
      <c r="AO17" s="1337">
        <v>12322</v>
      </c>
      <c r="AP17" s="1337">
        <v>318</v>
      </c>
      <c r="AQ17" s="874" t="s">
        <v>31</v>
      </c>
      <c r="AR17" s="1337">
        <v>4</v>
      </c>
      <c r="AS17" s="1337">
        <v>204</v>
      </c>
      <c r="AT17" s="1337">
        <v>712</v>
      </c>
      <c r="AU17" s="1337">
        <v>1396</v>
      </c>
      <c r="AV17" s="1337">
        <v>212</v>
      </c>
      <c r="AW17" s="1337">
        <v>116</v>
      </c>
      <c r="AX17" s="1337">
        <v>37</v>
      </c>
      <c r="AY17" s="1337">
        <v>3</v>
      </c>
      <c r="AZ17" s="1337">
        <v>11</v>
      </c>
      <c r="BA17" s="1337">
        <v>166</v>
      </c>
      <c r="BB17" s="1337">
        <v>73</v>
      </c>
      <c r="BC17" s="1337">
        <v>14</v>
      </c>
      <c r="BD17" s="1337">
        <v>710</v>
      </c>
      <c r="BE17" s="874" t="s">
        <v>31</v>
      </c>
      <c r="BF17" s="1337">
        <v>71</v>
      </c>
      <c r="BG17" s="1337">
        <v>40</v>
      </c>
      <c r="BH17" s="1337">
        <v>2142</v>
      </c>
      <c r="BI17" s="1337">
        <v>105</v>
      </c>
      <c r="BJ17" s="1337">
        <v>44</v>
      </c>
      <c r="BK17" s="1337">
        <v>828</v>
      </c>
      <c r="BL17" s="1337">
        <v>72</v>
      </c>
      <c r="BM17" s="1337">
        <v>60</v>
      </c>
      <c r="BN17" s="1337">
        <v>111</v>
      </c>
      <c r="BO17" s="1337">
        <v>2653</v>
      </c>
      <c r="BP17" s="1337">
        <v>11756</v>
      </c>
      <c r="BQ17" s="1337">
        <v>4690</v>
      </c>
      <c r="BR17" s="1337">
        <v>1714</v>
      </c>
      <c r="BS17" s="874" t="s">
        <v>31</v>
      </c>
      <c r="BT17" s="1337">
        <v>1528</v>
      </c>
      <c r="BU17" s="1337">
        <v>7016</v>
      </c>
      <c r="BV17" s="1337">
        <v>16</v>
      </c>
      <c r="BW17" s="1337">
        <v>111</v>
      </c>
      <c r="BX17" s="1337">
        <v>392</v>
      </c>
      <c r="BY17" s="1337">
        <v>10</v>
      </c>
      <c r="BZ17" s="1337">
        <v>56</v>
      </c>
      <c r="CA17" s="1337">
        <v>3099</v>
      </c>
      <c r="CB17" s="1337">
        <v>6410</v>
      </c>
      <c r="CC17" s="1337">
        <v>658</v>
      </c>
      <c r="CD17" s="1337">
        <v>7035</v>
      </c>
      <c r="CE17" s="1337">
        <v>1831</v>
      </c>
      <c r="CF17" s="1337">
        <v>30</v>
      </c>
      <c r="CG17" s="874" t="s">
        <v>31</v>
      </c>
      <c r="CH17" s="1337">
        <v>5176</v>
      </c>
      <c r="CI17" s="1337">
        <v>275</v>
      </c>
      <c r="CJ17" s="1337">
        <v>65067</v>
      </c>
      <c r="CK17" s="1337">
        <v>2667</v>
      </c>
      <c r="CL17" s="1337">
        <v>1294</v>
      </c>
      <c r="CM17" s="1337">
        <v>105</v>
      </c>
      <c r="CN17" s="1337"/>
      <c r="CO17" s="1337"/>
      <c r="CP17" s="1337"/>
      <c r="CQ17" s="1337"/>
      <c r="CR17" s="1337"/>
      <c r="CS17" s="1337"/>
      <c r="CT17" s="1337"/>
    </row>
    <row r="18" spans="1:98" ht="5.0999999999999996" customHeight="1" thickBot="1" x14ac:dyDescent="0.3">
      <c r="A18" s="1166"/>
      <c r="B18" s="1338"/>
      <c r="C18" s="1338"/>
      <c r="D18" s="1338"/>
      <c r="E18" s="1338"/>
      <c r="F18" s="1338"/>
      <c r="G18" s="1338"/>
      <c r="H18" s="1338"/>
      <c r="I18" s="1338"/>
      <c r="J18" s="1338"/>
      <c r="K18" s="1338"/>
      <c r="L18" s="1338"/>
      <c r="M18" s="1338"/>
      <c r="N18" s="1338"/>
      <c r="O18" s="1166"/>
      <c r="P18" s="1338"/>
      <c r="Q18" s="1338"/>
      <c r="R18" s="1338"/>
      <c r="S18" s="1338"/>
      <c r="T18" s="1338"/>
      <c r="U18" s="1338"/>
      <c r="V18" s="1338"/>
      <c r="W18" s="1338"/>
      <c r="X18" s="1338"/>
      <c r="Y18" s="1338"/>
      <c r="Z18" s="1338"/>
      <c r="AA18" s="1338"/>
      <c r="AB18" s="1338"/>
      <c r="AC18" s="1166"/>
      <c r="AD18" s="1338"/>
      <c r="AE18" s="1338"/>
      <c r="AF18" s="1338"/>
      <c r="AG18" s="1338"/>
      <c r="AH18" s="1338"/>
      <c r="AI18" s="1338"/>
      <c r="AJ18" s="1338"/>
      <c r="AK18" s="1338"/>
      <c r="AL18" s="1338"/>
      <c r="AM18" s="1338"/>
      <c r="AN18" s="1338"/>
      <c r="AO18" s="1338"/>
      <c r="AP18" s="1338"/>
      <c r="AQ18" s="1166"/>
      <c r="AR18" s="1338"/>
      <c r="AS18" s="1338"/>
      <c r="AT18" s="1338"/>
      <c r="AU18" s="1338"/>
      <c r="AV18" s="1338"/>
      <c r="AW18" s="1338"/>
      <c r="AX18" s="1338"/>
      <c r="AY18" s="1338"/>
      <c r="AZ18" s="1338"/>
      <c r="BA18" s="1338"/>
      <c r="BB18" s="1338"/>
      <c r="BC18" s="1338"/>
      <c r="BD18" s="1338"/>
      <c r="BE18" s="1166"/>
      <c r="BF18" s="1338"/>
      <c r="BG18" s="1338"/>
      <c r="BH18" s="1338"/>
      <c r="BI18" s="1338"/>
      <c r="BJ18" s="1338"/>
      <c r="BK18" s="1338"/>
      <c r="BL18" s="1338"/>
      <c r="BM18" s="1338"/>
      <c r="BN18" s="1338"/>
      <c r="BO18" s="1338"/>
      <c r="BP18" s="1338"/>
      <c r="BQ18" s="1338"/>
      <c r="BR18" s="1338"/>
      <c r="BS18" s="1166"/>
      <c r="BT18" s="1338"/>
      <c r="BU18" s="1338"/>
      <c r="BV18" s="1338"/>
      <c r="BW18" s="1338"/>
      <c r="BX18" s="1338"/>
      <c r="BY18" s="1338"/>
      <c r="BZ18" s="1338"/>
      <c r="CA18" s="1338"/>
      <c r="CB18" s="1338"/>
      <c r="CC18" s="1338"/>
      <c r="CD18" s="1338"/>
      <c r="CE18" s="1338"/>
      <c r="CF18" s="1338"/>
      <c r="CG18" s="1166"/>
      <c r="CH18" s="1338"/>
      <c r="CI18" s="1338"/>
      <c r="CJ18" s="1338"/>
      <c r="CK18" s="1338"/>
      <c r="CL18" s="1338"/>
      <c r="CM18" s="1338"/>
      <c r="CN18" s="1338"/>
      <c r="CO18" s="1338"/>
      <c r="CP18" s="1338"/>
      <c r="CQ18" s="1338"/>
      <c r="CR18" s="1338"/>
      <c r="CS18" s="1338"/>
      <c r="CT18" s="1338"/>
    </row>
    <row r="19" spans="1:98" ht="20.100000000000001" customHeight="1" thickBot="1" x14ac:dyDescent="0.3">
      <c r="A19" s="874" t="s">
        <v>32</v>
      </c>
      <c r="B19" s="1337">
        <v>210</v>
      </c>
      <c r="C19" s="1337">
        <v>95</v>
      </c>
      <c r="D19" s="1340">
        <v>14</v>
      </c>
      <c r="E19" s="1337">
        <v>106</v>
      </c>
      <c r="F19" s="1337">
        <v>29</v>
      </c>
      <c r="G19" s="1337">
        <v>14091</v>
      </c>
      <c r="H19" s="1337">
        <v>27</v>
      </c>
      <c r="I19" s="1337">
        <v>19239</v>
      </c>
      <c r="J19" s="1337">
        <v>657</v>
      </c>
      <c r="K19" s="1337">
        <v>13</v>
      </c>
      <c r="L19" s="1337">
        <v>2</v>
      </c>
      <c r="M19" s="1337">
        <v>313</v>
      </c>
      <c r="N19" s="1337">
        <v>527</v>
      </c>
      <c r="O19" s="874" t="s">
        <v>32</v>
      </c>
      <c r="P19" s="1337">
        <v>3741</v>
      </c>
      <c r="Q19" s="1337">
        <v>1260</v>
      </c>
      <c r="R19" s="1340">
        <v>75</v>
      </c>
      <c r="S19" s="1337">
        <v>21</v>
      </c>
      <c r="T19" s="1337">
        <v>27</v>
      </c>
      <c r="U19" s="1337">
        <v>331</v>
      </c>
      <c r="V19" s="1337">
        <v>28906</v>
      </c>
      <c r="W19" s="1337">
        <v>75</v>
      </c>
      <c r="X19" s="1337">
        <v>69</v>
      </c>
      <c r="Y19" s="1337">
        <v>195</v>
      </c>
      <c r="Z19" s="1337">
        <v>154</v>
      </c>
      <c r="AA19" s="1337">
        <v>870</v>
      </c>
      <c r="AB19" s="1337">
        <v>49</v>
      </c>
      <c r="AC19" s="874" t="s">
        <v>32</v>
      </c>
      <c r="AD19" s="1337">
        <v>3887</v>
      </c>
      <c r="AE19" s="1337">
        <v>11724</v>
      </c>
      <c r="AF19" s="1340">
        <v>138</v>
      </c>
      <c r="AG19" s="1337">
        <v>156</v>
      </c>
      <c r="AH19" s="1337">
        <v>22</v>
      </c>
      <c r="AI19" s="1337">
        <v>549</v>
      </c>
      <c r="AJ19" s="1337">
        <v>2642</v>
      </c>
      <c r="AK19" s="1337">
        <v>29</v>
      </c>
      <c r="AL19" s="1337">
        <v>3389</v>
      </c>
      <c r="AM19" s="1337">
        <v>33</v>
      </c>
      <c r="AN19" s="1337">
        <v>7</v>
      </c>
      <c r="AO19" s="1337">
        <v>12427</v>
      </c>
      <c r="AP19" s="1337">
        <v>321</v>
      </c>
      <c r="AQ19" s="874" t="s">
        <v>32</v>
      </c>
      <c r="AR19" s="1337">
        <v>4</v>
      </c>
      <c r="AS19" s="1337">
        <v>204</v>
      </c>
      <c r="AT19" s="1340">
        <v>712</v>
      </c>
      <c r="AU19" s="1337">
        <v>1389</v>
      </c>
      <c r="AV19" s="1337">
        <v>223</v>
      </c>
      <c r="AW19" s="1337">
        <v>117</v>
      </c>
      <c r="AX19" s="1337">
        <v>37</v>
      </c>
      <c r="AY19" s="1337">
        <v>3</v>
      </c>
      <c r="AZ19" s="1337">
        <v>11</v>
      </c>
      <c r="BA19" s="1337">
        <v>164</v>
      </c>
      <c r="BB19" s="1337">
        <v>72</v>
      </c>
      <c r="BC19" s="1337">
        <v>14</v>
      </c>
      <c r="BD19" s="1337">
        <v>704</v>
      </c>
      <c r="BE19" s="874" t="s">
        <v>32</v>
      </c>
      <c r="BF19" s="1337">
        <v>64</v>
      </c>
      <c r="BG19" s="1337">
        <v>38</v>
      </c>
      <c r="BH19" s="1340">
        <v>2135</v>
      </c>
      <c r="BI19" s="1337">
        <v>105</v>
      </c>
      <c r="BJ19" s="1337">
        <v>43</v>
      </c>
      <c r="BK19" s="1337">
        <v>837</v>
      </c>
      <c r="BL19" s="1337">
        <v>72</v>
      </c>
      <c r="BM19" s="1337">
        <v>60</v>
      </c>
      <c r="BN19" s="1337">
        <v>107</v>
      </c>
      <c r="BO19" s="1337">
        <v>2679</v>
      </c>
      <c r="BP19" s="1337">
        <v>11691</v>
      </c>
      <c r="BQ19" s="1337">
        <v>4687</v>
      </c>
      <c r="BR19" s="1337">
        <v>1731</v>
      </c>
      <c r="BS19" s="874" t="s">
        <v>32</v>
      </c>
      <c r="BT19" s="1337">
        <v>1533</v>
      </c>
      <c r="BU19" s="1337">
        <v>7286</v>
      </c>
      <c r="BV19" s="1340">
        <v>16</v>
      </c>
      <c r="BW19" s="1337">
        <v>110</v>
      </c>
      <c r="BX19" s="1337">
        <v>383</v>
      </c>
      <c r="BY19" s="1337">
        <v>10</v>
      </c>
      <c r="BZ19" s="1337">
        <v>56</v>
      </c>
      <c r="CA19" s="1337">
        <v>3136</v>
      </c>
      <c r="CB19" s="1337">
        <v>6456</v>
      </c>
      <c r="CC19" s="1337">
        <v>648</v>
      </c>
      <c r="CD19" s="1337">
        <v>7450</v>
      </c>
      <c r="CE19" s="1337">
        <v>1836</v>
      </c>
      <c r="CF19" s="1337">
        <v>30</v>
      </c>
      <c r="CG19" s="874" t="s">
        <v>32</v>
      </c>
      <c r="CH19" s="1337">
        <v>5181</v>
      </c>
      <c r="CI19" s="1337">
        <v>277</v>
      </c>
      <c r="CJ19" s="1340">
        <v>65056</v>
      </c>
      <c r="CK19" s="1337">
        <v>2680</v>
      </c>
      <c r="CL19" s="1337">
        <v>1282</v>
      </c>
      <c r="CM19" s="1337">
        <v>105</v>
      </c>
      <c r="CN19" s="1337"/>
      <c r="CO19" s="1337"/>
      <c r="CP19" s="1337"/>
      <c r="CQ19" s="1337"/>
      <c r="CR19" s="1337"/>
      <c r="CS19" s="1337"/>
      <c r="CT19" s="1337"/>
    </row>
    <row r="20" spans="1:98" ht="5.0999999999999996" customHeight="1" thickBot="1" x14ac:dyDescent="0.3">
      <c r="A20" s="1166"/>
      <c r="B20" s="1338"/>
      <c r="C20" s="1338"/>
      <c r="D20" s="1338"/>
      <c r="E20" s="1338"/>
      <c r="F20" s="1338"/>
      <c r="G20" s="1338"/>
      <c r="H20" s="1338"/>
      <c r="I20" s="1338"/>
      <c r="J20" s="1338"/>
      <c r="K20" s="1338"/>
      <c r="L20" s="1338"/>
      <c r="M20" s="1338"/>
      <c r="N20" s="1338"/>
      <c r="O20" s="1166"/>
      <c r="P20" s="1338"/>
      <c r="Q20" s="1338"/>
      <c r="R20" s="1338"/>
      <c r="S20" s="1338"/>
      <c r="T20" s="1338"/>
      <c r="U20" s="1338"/>
      <c r="V20" s="1338"/>
      <c r="W20" s="1338"/>
      <c r="X20" s="1338"/>
      <c r="Y20" s="1338"/>
      <c r="Z20" s="1338"/>
      <c r="AA20" s="1338"/>
      <c r="AB20" s="1338"/>
      <c r="AC20" s="1166"/>
      <c r="AD20" s="1338"/>
      <c r="AE20" s="1338"/>
      <c r="AF20" s="1338"/>
      <c r="AG20" s="1338"/>
      <c r="AH20" s="1338"/>
      <c r="AI20" s="1338"/>
      <c r="AJ20" s="1338"/>
      <c r="AK20" s="1338"/>
      <c r="AL20" s="1338"/>
      <c r="AM20" s="1338"/>
      <c r="AN20" s="1338"/>
      <c r="AO20" s="1338"/>
      <c r="AP20" s="1338"/>
      <c r="AQ20" s="1166"/>
      <c r="AR20" s="1338"/>
      <c r="AS20" s="1338"/>
      <c r="AT20" s="1338"/>
      <c r="AU20" s="1338"/>
      <c r="AV20" s="1338"/>
      <c r="AW20" s="1338"/>
      <c r="AX20" s="1338"/>
      <c r="AY20" s="1338"/>
      <c r="AZ20" s="1338"/>
      <c r="BA20" s="1338"/>
      <c r="BB20" s="1338"/>
      <c r="BC20" s="1338"/>
      <c r="BD20" s="1338"/>
      <c r="BE20" s="1166"/>
      <c r="BF20" s="1338"/>
      <c r="BG20" s="1338"/>
      <c r="BH20" s="1338"/>
      <c r="BI20" s="1338"/>
      <c r="BJ20" s="1338"/>
      <c r="BK20" s="1338"/>
      <c r="BL20" s="1338"/>
      <c r="BM20" s="1338"/>
      <c r="BN20" s="1338"/>
      <c r="BO20" s="1338"/>
      <c r="BP20" s="1338"/>
      <c r="BQ20" s="1338"/>
      <c r="BR20" s="1338"/>
      <c r="BS20" s="1166"/>
      <c r="BT20" s="1338"/>
      <c r="BU20" s="1338"/>
      <c r="BV20" s="1338"/>
      <c r="BW20" s="1338"/>
      <c r="BX20" s="1338"/>
      <c r="BY20" s="1338"/>
      <c r="BZ20" s="1338"/>
      <c r="CA20" s="1338"/>
      <c r="CB20" s="1338"/>
      <c r="CC20" s="1338"/>
      <c r="CD20" s="1338"/>
      <c r="CE20" s="1338"/>
      <c r="CF20" s="1338"/>
      <c r="CG20" s="1166"/>
      <c r="CH20" s="1338"/>
      <c r="CI20" s="1338"/>
      <c r="CJ20" s="1338"/>
      <c r="CK20" s="1338"/>
      <c r="CL20" s="1338"/>
      <c r="CM20" s="1338"/>
      <c r="CN20" s="1338"/>
      <c r="CO20" s="1338"/>
      <c r="CP20" s="1338"/>
      <c r="CQ20" s="1338"/>
      <c r="CR20" s="1338"/>
      <c r="CS20" s="1338"/>
      <c r="CT20" s="1338"/>
    </row>
    <row r="21" spans="1:98" ht="20.100000000000001" customHeight="1" thickBot="1" x14ac:dyDescent="0.3">
      <c r="A21" s="874" t="s">
        <v>33</v>
      </c>
      <c r="B21" s="1337">
        <v>209</v>
      </c>
      <c r="C21" s="1337">
        <v>94</v>
      </c>
      <c r="D21" s="1337">
        <v>14</v>
      </c>
      <c r="E21" s="1337">
        <v>106</v>
      </c>
      <c r="F21" s="1337">
        <v>29</v>
      </c>
      <c r="G21" s="1337">
        <v>14099</v>
      </c>
      <c r="H21" s="1337">
        <v>28</v>
      </c>
      <c r="I21" s="1337">
        <v>19233</v>
      </c>
      <c r="J21" s="1337">
        <v>649</v>
      </c>
      <c r="K21" s="1337">
        <v>14</v>
      </c>
      <c r="L21" s="1337">
        <v>2</v>
      </c>
      <c r="M21" s="1337">
        <v>314</v>
      </c>
      <c r="N21" s="1337">
        <v>521</v>
      </c>
      <c r="O21" s="874" t="s">
        <v>33</v>
      </c>
      <c r="P21" s="1337">
        <v>3741</v>
      </c>
      <c r="Q21" s="1337">
        <v>1270</v>
      </c>
      <c r="R21" s="1337">
        <v>76</v>
      </c>
      <c r="S21" s="1337">
        <v>22</v>
      </c>
      <c r="T21" s="1337">
        <v>31</v>
      </c>
      <c r="U21" s="1337">
        <v>330</v>
      </c>
      <c r="V21" s="1337">
        <v>28941</v>
      </c>
      <c r="W21" s="1337">
        <v>75</v>
      </c>
      <c r="X21" s="1337">
        <v>69</v>
      </c>
      <c r="Y21" s="1337">
        <v>202</v>
      </c>
      <c r="Z21" s="1337">
        <v>154</v>
      </c>
      <c r="AA21" s="1337">
        <v>1067</v>
      </c>
      <c r="AB21" s="1337">
        <v>51</v>
      </c>
      <c r="AC21" s="874" t="s">
        <v>33</v>
      </c>
      <c r="AD21" s="1337">
        <v>3874</v>
      </c>
      <c r="AE21" s="1337">
        <v>12124</v>
      </c>
      <c r="AF21" s="1337">
        <v>135</v>
      </c>
      <c r="AG21" s="1337">
        <v>159</v>
      </c>
      <c r="AH21" s="1337">
        <v>22</v>
      </c>
      <c r="AI21" s="1337">
        <v>556</v>
      </c>
      <c r="AJ21" s="1337">
        <v>2624</v>
      </c>
      <c r="AK21" s="1337">
        <v>29</v>
      </c>
      <c r="AL21" s="1337">
        <v>3400</v>
      </c>
      <c r="AM21" s="1337">
        <v>33</v>
      </c>
      <c r="AN21" s="1337">
        <v>7</v>
      </c>
      <c r="AO21" s="1337">
        <v>12631</v>
      </c>
      <c r="AP21" s="1337">
        <v>322</v>
      </c>
      <c r="AQ21" s="874" t="s">
        <v>33</v>
      </c>
      <c r="AR21" s="1337">
        <v>4</v>
      </c>
      <c r="AS21" s="1337">
        <v>210</v>
      </c>
      <c r="AT21" s="1337">
        <v>707</v>
      </c>
      <c r="AU21" s="1337">
        <v>1394</v>
      </c>
      <c r="AV21" s="1337">
        <v>228</v>
      </c>
      <c r="AW21" s="1337">
        <v>114</v>
      </c>
      <c r="AX21" s="1337">
        <v>38</v>
      </c>
      <c r="AY21" s="1337">
        <v>3</v>
      </c>
      <c r="AZ21" s="1337">
        <v>11</v>
      </c>
      <c r="BA21" s="1337">
        <v>165</v>
      </c>
      <c r="BB21" s="1337">
        <v>73</v>
      </c>
      <c r="BC21" s="1337">
        <v>14</v>
      </c>
      <c r="BD21" s="1337">
        <v>702</v>
      </c>
      <c r="BE21" s="874" t="s">
        <v>33</v>
      </c>
      <c r="BF21" s="1337">
        <v>61</v>
      </c>
      <c r="BG21" s="1337">
        <v>37</v>
      </c>
      <c r="BH21" s="1337">
        <v>2140</v>
      </c>
      <c r="BI21" s="1337">
        <v>110</v>
      </c>
      <c r="BJ21" s="1337">
        <v>42</v>
      </c>
      <c r="BK21" s="1337">
        <v>841</v>
      </c>
      <c r="BL21" s="1337">
        <v>72</v>
      </c>
      <c r="BM21" s="1337">
        <v>59</v>
      </c>
      <c r="BN21" s="1337">
        <v>105</v>
      </c>
      <c r="BO21" s="1337">
        <v>2679</v>
      </c>
      <c r="BP21" s="1337">
        <v>11550</v>
      </c>
      <c r="BQ21" s="1337">
        <v>4675</v>
      </c>
      <c r="BR21" s="1337">
        <v>1750</v>
      </c>
      <c r="BS21" s="874" t="s">
        <v>33</v>
      </c>
      <c r="BT21" s="1337">
        <v>1540</v>
      </c>
      <c r="BU21" s="1337">
        <v>7600</v>
      </c>
      <c r="BV21" s="1337">
        <v>16</v>
      </c>
      <c r="BW21" s="1337">
        <v>113</v>
      </c>
      <c r="BX21" s="1337">
        <v>385</v>
      </c>
      <c r="BY21" s="1337">
        <v>10</v>
      </c>
      <c r="BZ21" s="1337">
        <v>57</v>
      </c>
      <c r="CA21" s="1337">
        <v>3184</v>
      </c>
      <c r="CB21" s="1337">
        <v>6473</v>
      </c>
      <c r="CC21" s="1337">
        <v>643</v>
      </c>
      <c r="CD21" s="1337">
        <v>7712</v>
      </c>
      <c r="CE21" s="1337">
        <v>1828</v>
      </c>
      <c r="CF21" s="1337">
        <v>30</v>
      </c>
      <c r="CG21" s="874" t="s">
        <v>33</v>
      </c>
      <c r="CH21" s="1337">
        <v>5200</v>
      </c>
      <c r="CI21" s="1337">
        <v>276</v>
      </c>
      <c r="CJ21" s="1337">
        <v>64905</v>
      </c>
      <c r="CK21" s="1337">
        <v>2713</v>
      </c>
      <c r="CL21" s="1337">
        <v>1280</v>
      </c>
      <c r="CM21" s="1337">
        <v>106</v>
      </c>
      <c r="CN21" s="1337"/>
      <c r="CO21" s="1337"/>
      <c r="CP21" s="1337"/>
      <c r="CQ21" s="1337"/>
      <c r="CR21" s="1337"/>
      <c r="CS21" s="1337"/>
      <c r="CT21" s="1337"/>
    </row>
    <row r="22" spans="1:98" ht="5.0999999999999996" customHeight="1" thickBot="1" x14ac:dyDescent="0.3">
      <c r="A22" s="1166"/>
      <c r="B22" s="1338"/>
      <c r="C22" s="1338"/>
      <c r="D22" s="1338"/>
      <c r="E22" s="1338"/>
      <c r="F22" s="1338"/>
      <c r="G22" s="1338"/>
      <c r="H22" s="1338"/>
      <c r="I22" s="1338"/>
      <c r="J22" s="1338"/>
      <c r="K22" s="1338"/>
      <c r="L22" s="1338"/>
      <c r="M22" s="1338"/>
      <c r="N22" s="1338"/>
      <c r="O22" s="1166"/>
      <c r="P22" s="1338"/>
      <c r="Q22" s="1338"/>
      <c r="R22" s="1338"/>
      <c r="S22" s="1338"/>
      <c r="T22" s="1338"/>
      <c r="U22" s="1338"/>
      <c r="V22" s="1338"/>
      <c r="W22" s="1338"/>
      <c r="X22" s="1338"/>
      <c r="Y22" s="1338"/>
      <c r="Z22" s="1338"/>
      <c r="AA22" s="1338"/>
      <c r="AB22" s="1338"/>
      <c r="AC22" s="1166"/>
      <c r="AD22" s="1338"/>
      <c r="AE22" s="1338"/>
      <c r="AF22" s="1338"/>
      <c r="AG22" s="1338"/>
      <c r="AH22" s="1338"/>
      <c r="AI22" s="1338"/>
      <c r="AJ22" s="1338"/>
      <c r="AK22" s="1338"/>
      <c r="AL22" s="1338"/>
      <c r="AM22" s="1338"/>
      <c r="AN22" s="1338"/>
      <c r="AO22" s="1338"/>
      <c r="AP22" s="1338"/>
      <c r="AQ22" s="1166"/>
      <c r="AR22" s="1338"/>
      <c r="AS22" s="1338"/>
      <c r="AT22" s="1338"/>
      <c r="AU22" s="1338"/>
      <c r="AV22" s="1338"/>
      <c r="AW22" s="1338"/>
      <c r="AX22" s="1338"/>
      <c r="AY22" s="1338"/>
      <c r="AZ22" s="1338"/>
      <c r="BA22" s="1338"/>
      <c r="BB22" s="1338"/>
      <c r="BC22" s="1338"/>
      <c r="BD22" s="1338"/>
      <c r="BE22" s="1166"/>
      <c r="BF22" s="1338"/>
      <c r="BG22" s="1338"/>
      <c r="BH22" s="1338"/>
      <c r="BI22" s="1338"/>
      <c r="BJ22" s="1338"/>
      <c r="BK22" s="1338"/>
      <c r="BL22" s="1338"/>
      <c r="BM22" s="1338"/>
      <c r="BN22" s="1338"/>
      <c r="BO22" s="1338"/>
      <c r="BP22" s="1338"/>
      <c r="BQ22" s="1338"/>
      <c r="BR22" s="1338"/>
      <c r="BS22" s="1166"/>
      <c r="BT22" s="1338"/>
      <c r="BU22" s="1338"/>
      <c r="BV22" s="1338"/>
      <c r="BW22" s="1338"/>
      <c r="BX22" s="1338"/>
      <c r="BY22" s="1338"/>
      <c r="BZ22" s="1338"/>
      <c r="CA22" s="1338"/>
      <c r="CB22" s="1338"/>
      <c r="CC22" s="1338"/>
      <c r="CD22" s="1338"/>
      <c r="CE22" s="1338"/>
      <c r="CF22" s="1338"/>
      <c r="CG22" s="1166"/>
      <c r="CH22" s="1338"/>
      <c r="CI22" s="1338"/>
      <c r="CJ22" s="1338"/>
      <c r="CK22" s="1338"/>
      <c r="CL22" s="1338"/>
      <c r="CM22" s="1338"/>
      <c r="CN22" s="1338"/>
      <c r="CO22" s="1338"/>
      <c r="CP22" s="1338"/>
      <c r="CQ22" s="1338"/>
      <c r="CR22" s="1338"/>
      <c r="CS22" s="1338"/>
      <c r="CT22" s="1338"/>
    </row>
    <row r="23" spans="1:98" ht="20.100000000000001" customHeight="1" thickBot="1" x14ac:dyDescent="0.3">
      <c r="A23" s="1341" t="s">
        <v>34</v>
      </c>
      <c r="B23" s="1337">
        <v>209</v>
      </c>
      <c r="C23" s="1337">
        <v>94</v>
      </c>
      <c r="D23" s="1337">
        <v>14</v>
      </c>
      <c r="E23" s="1337">
        <v>105</v>
      </c>
      <c r="F23" s="1337">
        <v>29</v>
      </c>
      <c r="G23" s="1337">
        <v>14108</v>
      </c>
      <c r="H23" s="1337">
        <v>28</v>
      </c>
      <c r="I23" s="1337">
        <v>19239</v>
      </c>
      <c r="J23" s="1337">
        <v>658</v>
      </c>
      <c r="K23" s="1337">
        <v>14</v>
      </c>
      <c r="L23" s="1337">
        <v>2</v>
      </c>
      <c r="M23" s="1337">
        <v>315</v>
      </c>
      <c r="N23" s="1337">
        <v>522</v>
      </c>
      <c r="O23" s="1341" t="s">
        <v>34</v>
      </c>
      <c r="P23" s="1337">
        <v>3748</v>
      </c>
      <c r="Q23" s="1337">
        <v>1269</v>
      </c>
      <c r="R23" s="1337">
        <v>76</v>
      </c>
      <c r="S23" s="1337">
        <v>22</v>
      </c>
      <c r="T23" s="1337">
        <v>31</v>
      </c>
      <c r="U23" s="1337">
        <v>333</v>
      </c>
      <c r="V23" s="1337">
        <v>28962</v>
      </c>
      <c r="W23" s="1337">
        <v>75</v>
      </c>
      <c r="X23" s="1337">
        <v>69</v>
      </c>
      <c r="Y23" s="1337">
        <v>205</v>
      </c>
      <c r="Z23" s="1337">
        <v>152</v>
      </c>
      <c r="AA23" s="1337">
        <v>1081</v>
      </c>
      <c r="AB23" s="1337">
        <v>51</v>
      </c>
      <c r="AC23" s="1341" t="s">
        <v>34</v>
      </c>
      <c r="AD23" s="1337">
        <v>3878</v>
      </c>
      <c r="AE23" s="1337">
        <v>12128</v>
      </c>
      <c r="AF23" s="1337">
        <v>136</v>
      </c>
      <c r="AG23" s="1337">
        <v>158</v>
      </c>
      <c r="AH23" s="1337">
        <v>22</v>
      </c>
      <c r="AI23" s="1337">
        <v>550</v>
      </c>
      <c r="AJ23" s="1337">
        <v>2616</v>
      </c>
      <c r="AK23" s="1337">
        <v>29</v>
      </c>
      <c r="AL23" s="1337">
        <v>3408</v>
      </c>
      <c r="AM23" s="1337">
        <v>33</v>
      </c>
      <c r="AN23" s="1337">
        <v>7</v>
      </c>
      <c r="AO23" s="1337">
        <v>12747</v>
      </c>
      <c r="AP23" s="1337">
        <v>325</v>
      </c>
      <c r="AQ23" s="1341" t="s">
        <v>34</v>
      </c>
      <c r="AR23" s="1337">
        <v>4</v>
      </c>
      <c r="AS23" s="1337">
        <v>208</v>
      </c>
      <c r="AT23" s="1337">
        <v>708</v>
      </c>
      <c r="AU23" s="1337">
        <v>1393</v>
      </c>
      <c r="AV23" s="1337">
        <v>225</v>
      </c>
      <c r="AW23" s="1337">
        <v>113</v>
      </c>
      <c r="AX23" s="1337">
        <v>38</v>
      </c>
      <c r="AY23" s="1337">
        <v>3</v>
      </c>
      <c r="AZ23" s="1337">
        <v>11</v>
      </c>
      <c r="BA23" s="1337">
        <v>163</v>
      </c>
      <c r="BB23" s="1337">
        <v>72</v>
      </c>
      <c r="BC23" s="1337">
        <v>14</v>
      </c>
      <c r="BD23" s="1337">
        <v>700</v>
      </c>
      <c r="BE23" s="1341" t="s">
        <v>34</v>
      </c>
      <c r="BF23" s="1337">
        <v>62</v>
      </c>
      <c r="BG23" s="1337">
        <v>39</v>
      </c>
      <c r="BH23" s="1337">
        <v>2439</v>
      </c>
      <c r="BI23" s="1337">
        <v>108</v>
      </c>
      <c r="BJ23" s="1337">
        <v>42</v>
      </c>
      <c r="BK23" s="1337">
        <v>844</v>
      </c>
      <c r="BL23" s="1337">
        <v>72</v>
      </c>
      <c r="BM23" s="1337">
        <v>59</v>
      </c>
      <c r="BN23" s="1337">
        <v>104</v>
      </c>
      <c r="BO23" s="1337">
        <v>2682</v>
      </c>
      <c r="BP23" s="1337">
        <v>11464</v>
      </c>
      <c r="BQ23" s="1337">
        <v>4677</v>
      </c>
      <c r="BR23" s="1337">
        <v>1742</v>
      </c>
      <c r="BS23" s="1341" t="s">
        <v>34</v>
      </c>
      <c r="BT23" s="1337">
        <v>1538</v>
      </c>
      <c r="BU23" s="1337">
        <v>7608</v>
      </c>
      <c r="BV23" s="1337">
        <v>16</v>
      </c>
      <c r="BW23" s="1337">
        <v>115</v>
      </c>
      <c r="BX23" s="1337">
        <v>384</v>
      </c>
      <c r="BY23" s="1337">
        <v>10</v>
      </c>
      <c r="BZ23" s="1337">
        <v>57</v>
      </c>
      <c r="CA23" s="1337">
        <v>3199</v>
      </c>
      <c r="CB23" s="1337">
        <v>6484</v>
      </c>
      <c r="CC23" s="1337">
        <v>644</v>
      </c>
      <c r="CD23" s="1337">
        <v>7887</v>
      </c>
      <c r="CE23" s="1337">
        <v>1835</v>
      </c>
      <c r="CF23" s="1337">
        <v>30</v>
      </c>
      <c r="CG23" s="1341" t="s">
        <v>34</v>
      </c>
      <c r="CH23" s="1337">
        <v>5217</v>
      </c>
      <c r="CI23" s="1337">
        <v>277</v>
      </c>
      <c r="CJ23" s="1337">
        <v>64875</v>
      </c>
      <c r="CK23" s="1337">
        <v>2711</v>
      </c>
      <c r="CL23" s="1337">
        <v>1271</v>
      </c>
      <c r="CM23" s="1337">
        <v>105</v>
      </c>
      <c r="CN23" s="1337"/>
      <c r="CO23" s="1337"/>
      <c r="CP23" s="1337"/>
      <c r="CQ23" s="1337"/>
      <c r="CR23" s="1337"/>
      <c r="CS23" s="1337"/>
      <c r="CT23" s="1337"/>
    </row>
    <row r="24" spans="1:98" ht="5.0999999999999996" customHeight="1" thickBot="1" x14ac:dyDescent="0.3">
      <c r="A24" s="1166"/>
      <c r="B24" s="1338"/>
      <c r="C24" s="1338"/>
      <c r="D24" s="1338"/>
      <c r="E24" s="1338"/>
      <c r="F24" s="1338"/>
      <c r="G24" s="1338"/>
      <c r="H24" s="1338"/>
      <c r="I24" s="1338"/>
      <c r="J24" s="1338"/>
      <c r="K24" s="1338"/>
      <c r="L24" s="1338"/>
      <c r="M24" s="1338"/>
      <c r="N24" s="1338"/>
      <c r="O24" s="1166"/>
      <c r="P24" s="1338"/>
      <c r="Q24" s="1338"/>
      <c r="R24" s="1338"/>
      <c r="S24" s="1338"/>
      <c r="T24" s="1338"/>
      <c r="U24" s="1338"/>
      <c r="V24" s="1338"/>
      <c r="W24" s="1338"/>
      <c r="X24" s="1338"/>
      <c r="Y24" s="1338"/>
      <c r="Z24" s="1338"/>
      <c r="AA24" s="1338"/>
      <c r="AB24" s="1338"/>
      <c r="AC24" s="1166"/>
      <c r="AD24" s="1338"/>
      <c r="AE24" s="1338"/>
      <c r="AF24" s="1338"/>
      <c r="AG24" s="1338"/>
      <c r="AH24" s="1338"/>
      <c r="AI24" s="1338"/>
      <c r="AJ24" s="1338"/>
      <c r="AK24" s="1338"/>
      <c r="AL24" s="1338"/>
      <c r="AM24" s="1338"/>
      <c r="AN24" s="1338"/>
      <c r="AO24" s="1338"/>
      <c r="AP24" s="1338"/>
      <c r="AQ24" s="1166"/>
      <c r="AR24" s="1338"/>
      <c r="AS24" s="1338"/>
      <c r="AT24" s="1338"/>
      <c r="AU24" s="1338"/>
      <c r="AV24" s="1338"/>
      <c r="AW24" s="1338"/>
      <c r="AX24" s="1338"/>
      <c r="AY24" s="1338"/>
      <c r="AZ24" s="1338"/>
      <c r="BA24" s="1338"/>
      <c r="BB24" s="1338"/>
      <c r="BC24" s="1338"/>
      <c r="BD24" s="1338"/>
      <c r="BE24" s="1166"/>
      <c r="BF24" s="1338"/>
      <c r="BG24" s="1338"/>
      <c r="BH24" s="1338"/>
      <c r="BI24" s="1338"/>
      <c r="BJ24" s="1338"/>
      <c r="BK24" s="1338"/>
      <c r="BL24" s="1338"/>
      <c r="BM24" s="1338"/>
      <c r="BN24" s="1338"/>
      <c r="BO24" s="1338"/>
      <c r="BP24" s="1338"/>
      <c r="BQ24" s="1338"/>
      <c r="BR24" s="1338"/>
      <c r="BS24" s="1166"/>
      <c r="BT24" s="1338"/>
      <c r="BU24" s="1338"/>
      <c r="BV24" s="1338"/>
      <c r="BW24" s="1338"/>
      <c r="BX24" s="1338"/>
      <c r="BY24" s="1338"/>
      <c r="BZ24" s="1338"/>
      <c r="CA24" s="1338"/>
      <c r="CB24" s="1338"/>
      <c r="CC24" s="1338"/>
      <c r="CD24" s="1338"/>
      <c r="CE24" s="1338"/>
      <c r="CF24" s="1338"/>
      <c r="CG24" s="1166"/>
      <c r="CH24" s="1338"/>
      <c r="CI24" s="1338"/>
      <c r="CJ24" s="1338"/>
      <c r="CK24" s="1338"/>
      <c r="CL24" s="1338"/>
      <c r="CM24" s="1338"/>
      <c r="CN24" s="1338"/>
      <c r="CO24" s="1338"/>
      <c r="CP24" s="1338"/>
      <c r="CQ24" s="1338"/>
      <c r="CR24" s="1338"/>
      <c r="CS24" s="1338"/>
      <c r="CT24" s="1338"/>
    </row>
    <row r="25" spans="1:98" ht="20.100000000000001" customHeight="1" thickBot="1" x14ac:dyDescent="0.3">
      <c r="A25" s="874" t="s">
        <v>35</v>
      </c>
      <c r="B25" s="1337">
        <v>210</v>
      </c>
      <c r="C25" s="1337">
        <v>92</v>
      </c>
      <c r="D25" s="1337">
        <v>14</v>
      </c>
      <c r="E25" s="1337">
        <v>106</v>
      </c>
      <c r="F25" s="1337">
        <v>30</v>
      </c>
      <c r="G25" s="1337">
        <v>13926</v>
      </c>
      <c r="H25" s="1337">
        <v>28</v>
      </c>
      <c r="I25" s="1337">
        <v>19260</v>
      </c>
      <c r="J25" s="1337">
        <v>640</v>
      </c>
      <c r="K25" s="1337">
        <v>13</v>
      </c>
      <c r="L25" s="1337">
        <v>2</v>
      </c>
      <c r="M25" s="1337">
        <v>304</v>
      </c>
      <c r="N25" s="1337">
        <v>509</v>
      </c>
      <c r="O25" s="874" t="s">
        <v>35</v>
      </c>
      <c r="P25" s="1337">
        <v>3750</v>
      </c>
      <c r="Q25" s="1337">
        <v>1295</v>
      </c>
      <c r="R25" s="1337">
        <v>78</v>
      </c>
      <c r="S25" s="1337">
        <v>20</v>
      </c>
      <c r="T25" s="1337">
        <v>30</v>
      </c>
      <c r="U25" s="1337">
        <v>320</v>
      </c>
      <c r="V25" s="1337">
        <v>28939</v>
      </c>
      <c r="W25" s="1337">
        <v>76</v>
      </c>
      <c r="X25" s="1337">
        <v>70</v>
      </c>
      <c r="Y25" s="1337">
        <v>203</v>
      </c>
      <c r="Z25" s="1337">
        <v>152</v>
      </c>
      <c r="AA25" s="1337">
        <v>1244</v>
      </c>
      <c r="AB25" s="1337">
        <v>49</v>
      </c>
      <c r="AC25" s="874" t="s">
        <v>35</v>
      </c>
      <c r="AD25" s="1337">
        <v>3828</v>
      </c>
      <c r="AE25" s="1337">
        <v>12984</v>
      </c>
      <c r="AF25" s="1337">
        <v>134</v>
      </c>
      <c r="AG25" s="1337">
        <v>158</v>
      </c>
      <c r="AH25" s="1337">
        <v>22</v>
      </c>
      <c r="AI25" s="1337">
        <v>559</v>
      </c>
      <c r="AJ25" s="1337">
        <v>2613</v>
      </c>
      <c r="AK25" s="1337">
        <v>27</v>
      </c>
      <c r="AL25" s="1337">
        <v>3413</v>
      </c>
      <c r="AM25" s="1337">
        <v>31</v>
      </c>
      <c r="AN25" s="1337">
        <v>6</v>
      </c>
      <c r="AO25" s="1337">
        <v>12969</v>
      </c>
      <c r="AP25" s="1337">
        <v>319</v>
      </c>
      <c r="AQ25" s="874" t="s">
        <v>35</v>
      </c>
      <c r="AR25" s="1337">
        <v>4</v>
      </c>
      <c r="AS25" s="1337">
        <v>211</v>
      </c>
      <c r="AT25" s="1337">
        <v>710</v>
      </c>
      <c r="AU25" s="1337">
        <v>1408</v>
      </c>
      <c r="AV25" s="1337">
        <v>223</v>
      </c>
      <c r="AW25" s="1337">
        <v>118</v>
      </c>
      <c r="AX25" s="1337">
        <v>38</v>
      </c>
      <c r="AY25" s="1337">
        <v>4</v>
      </c>
      <c r="AZ25" s="1337">
        <v>11</v>
      </c>
      <c r="BA25" s="1337">
        <v>161</v>
      </c>
      <c r="BB25" s="1337">
        <v>73</v>
      </c>
      <c r="BC25" s="1337">
        <v>15</v>
      </c>
      <c r="BD25" s="1337">
        <v>692</v>
      </c>
      <c r="BE25" s="874" t="s">
        <v>35</v>
      </c>
      <c r="BF25" s="1337">
        <v>57</v>
      </c>
      <c r="BG25" s="1337">
        <v>38</v>
      </c>
      <c r="BH25" s="1337">
        <v>2124</v>
      </c>
      <c r="BI25" s="1337">
        <v>108</v>
      </c>
      <c r="BJ25" s="1337">
        <v>42</v>
      </c>
      <c r="BK25" s="1337">
        <v>849</v>
      </c>
      <c r="BL25" s="1337">
        <v>74</v>
      </c>
      <c r="BM25" s="1337">
        <v>59</v>
      </c>
      <c r="BN25" s="1337">
        <v>107</v>
      </c>
      <c r="BO25" s="1337">
        <v>2663</v>
      </c>
      <c r="BP25" s="1337">
        <v>11392</v>
      </c>
      <c r="BQ25" s="1337">
        <v>4620</v>
      </c>
      <c r="BR25" s="1337">
        <v>1760</v>
      </c>
      <c r="BS25" s="874" t="s">
        <v>35</v>
      </c>
      <c r="BT25" s="1337">
        <v>1543</v>
      </c>
      <c r="BU25" s="1337">
        <v>7812</v>
      </c>
      <c r="BV25" s="1337">
        <v>16</v>
      </c>
      <c r="BW25" s="1337">
        <v>111</v>
      </c>
      <c r="BX25" s="1337">
        <v>387</v>
      </c>
      <c r="BY25" s="1337">
        <v>10</v>
      </c>
      <c r="BZ25" s="1337">
        <v>57</v>
      </c>
      <c r="CA25" s="1337">
        <v>3218</v>
      </c>
      <c r="CB25" s="1337">
        <v>6522</v>
      </c>
      <c r="CC25" s="1337">
        <v>635</v>
      </c>
      <c r="CD25" s="1337">
        <v>9103</v>
      </c>
      <c r="CE25" s="1337">
        <v>1821</v>
      </c>
      <c r="CF25" s="1337">
        <v>31</v>
      </c>
      <c r="CG25" s="874" t="s">
        <v>35</v>
      </c>
      <c r="CH25" s="1337">
        <v>5217</v>
      </c>
      <c r="CI25" s="1337">
        <v>266</v>
      </c>
      <c r="CJ25" s="1337">
        <v>64758</v>
      </c>
      <c r="CK25" s="1337">
        <v>2773</v>
      </c>
      <c r="CL25" s="1337">
        <v>1275</v>
      </c>
      <c r="CM25" s="1337">
        <v>111</v>
      </c>
      <c r="CN25" s="1337"/>
      <c r="CO25" s="1337"/>
      <c r="CP25" s="1337"/>
      <c r="CQ25" s="1337"/>
      <c r="CR25" s="1337"/>
      <c r="CS25" s="1337"/>
      <c r="CT25" s="1337"/>
    </row>
    <row r="26" spans="1:98" ht="5.0999999999999996" customHeight="1" thickBot="1" x14ac:dyDescent="0.3">
      <c r="A26" s="1166"/>
      <c r="B26" s="1338"/>
      <c r="C26" s="1338"/>
      <c r="D26" s="1338"/>
      <c r="E26" s="1338"/>
      <c r="F26" s="1338"/>
      <c r="G26" s="1338"/>
      <c r="H26" s="1338"/>
      <c r="I26" s="1338"/>
      <c r="J26" s="1338"/>
      <c r="K26" s="1338"/>
      <c r="L26" s="1338"/>
      <c r="M26" s="1338"/>
      <c r="N26" s="1338"/>
      <c r="O26" s="1166"/>
      <c r="P26" s="1338"/>
      <c r="Q26" s="1338"/>
      <c r="R26" s="1338"/>
      <c r="S26" s="1338"/>
      <c r="T26" s="1338"/>
      <c r="U26" s="1338"/>
      <c r="V26" s="1338"/>
      <c r="W26" s="1338"/>
      <c r="X26" s="1338"/>
      <c r="Y26" s="1338"/>
      <c r="Z26" s="1338"/>
      <c r="AA26" s="1338"/>
      <c r="AB26" s="1338"/>
      <c r="AC26" s="1166"/>
      <c r="AD26" s="1338"/>
      <c r="AE26" s="1338"/>
      <c r="AF26" s="1338"/>
      <c r="AG26" s="1338"/>
      <c r="AH26" s="1338"/>
      <c r="AI26" s="1338"/>
      <c r="AJ26" s="1338"/>
      <c r="AK26" s="1338"/>
      <c r="AL26" s="1338"/>
      <c r="AM26" s="1338"/>
      <c r="AN26" s="1338"/>
      <c r="AO26" s="1338"/>
      <c r="AP26" s="1338"/>
      <c r="AQ26" s="1166"/>
      <c r="AR26" s="1338"/>
      <c r="AS26" s="1338"/>
      <c r="AT26" s="1338"/>
      <c r="AU26" s="1338"/>
      <c r="AV26" s="1338"/>
      <c r="AW26" s="1338"/>
      <c r="AX26" s="1338"/>
      <c r="AY26" s="1338"/>
      <c r="AZ26" s="1338"/>
      <c r="BA26" s="1338"/>
      <c r="BB26" s="1338"/>
      <c r="BC26" s="1338"/>
      <c r="BD26" s="1338"/>
      <c r="BE26" s="1166"/>
      <c r="BF26" s="1338"/>
      <c r="BG26" s="1338"/>
      <c r="BH26" s="1338"/>
      <c r="BI26" s="1338"/>
      <c r="BJ26" s="1338"/>
      <c r="BK26" s="1338"/>
      <c r="BL26" s="1338"/>
      <c r="BM26" s="1338"/>
      <c r="BN26" s="1338"/>
      <c r="BO26" s="1338"/>
      <c r="BP26" s="1338"/>
      <c r="BQ26" s="1338"/>
      <c r="BR26" s="1338"/>
      <c r="BS26" s="1166"/>
      <c r="BT26" s="1338"/>
      <c r="BU26" s="1338"/>
      <c r="BV26" s="1338"/>
      <c r="BW26" s="1338"/>
      <c r="BX26" s="1338"/>
      <c r="BY26" s="1338"/>
      <c r="BZ26" s="1338"/>
      <c r="CA26" s="1338"/>
      <c r="CB26" s="1338"/>
      <c r="CC26" s="1338"/>
      <c r="CD26" s="1338"/>
      <c r="CE26" s="1338"/>
      <c r="CF26" s="1338"/>
      <c r="CG26" s="1166"/>
      <c r="CH26" s="1338"/>
      <c r="CI26" s="1338"/>
      <c r="CJ26" s="1338"/>
      <c r="CK26" s="1338"/>
      <c r="CL26" s="1338"/>
      <c r="CM26" s="1338"/>
      <c r="CN26" s="1338"/>
      <c r="CO26" s="1338"/>
      <c r="CP26" s="1338"/>
      <c r="CQ26" s="1338"/>
      <c r="CR26" s="1338"/>
      <c r="CS26" s="1338"/>
      <c r="CT26" s="1338"/>
    </row>
    <row r="27" spans="1:98" ht="20.100000000000001" customHeight="1" thickBot="1" x14ac:dyDescent="0.3">
      <c r="A27" s="874" t="s">
        <v>36</v>
      </c>
      <c r="B27" s="1337">
        <v>211</v>
      </c>
      <c r="C27" s="1337">
        <v>90</v>
      </c>
      <c r="D27" s="1337">
        <v>14</v>
      </c>
      <c r="E27" s="1337">
        <v>104</v>
      </c>
      <c r="F27" s="1337">
        <v>28</v>
      </c>
      <c r="G27" s="1337">
        <v>13803</v>
      </c>
      <c r="H27" s="1337">
        <v>27</v>
      </c>
      <c r="I27" s="1337">
        <v>19219</v>
      </c>
      <c r="J27" s="1337">
        <v>630</v>
      </c>
      <c r="K27" s="1337">
        <v>11</v>
      </c>
      <c r="L27" s="1337">
        <v>2</v>
      </c>
      <c r="M27" s="1337">
        <v>300</v>
      </c>
      <c r="N27" s="1337">
        <v>501</v>
      </c>
      <c r="O27" s="874" t="s">
        <v>36</v>
      </c>
      <c r="P27" s="1337">
        <v>3755</v>
      </c>
      <c r="Q27" s="1337">
        <v>1298</v>
      </c>
      <c r="R27" s="1337">
        <v>79</v>
      </c>
      <c r="S27" s="1337">
        <v>20</v>
      </c>
      <c r="T27" s="1337">
        <v>29</v>
      </c>
      <c r="U27" s="1337">
        <v>314</v>
      </c>
      <c r="V27" s="1337">
        <v>28913</v>
      </c>
      <c r="W27" s="1337">
        <v>77</v>
      </c>
      <c r="X27" s="1337">
        <v>70</v>
      </c>
      <c r="Y27" s="1337">
        <v>203</v>
      </c>
      <c r="Z27" s="1337">
        <v>153</v>
      </c>
      <c r="AA27" s="1337">
        <v>1254</v>
      </c>
      <c r="AB27" s="1337">
        <v>46</v>
      </c>
      <c r="AC27" s="874" t="s">
        <v>36</v>
      </c>
      <c r="AD27" s="1337">
        <v>3821</v>
      </c>
      <c r="AE27" s="1337">
        <v>12996</v>
      </c>
      <c r="AF27" s="1337">
        <v>129</v>
      </c>
      <c r="AG27" s="1337">
        <v>161</v>
      </c>
      <c r="AH27" s="1337">
        <v>22</v>
      </c>
      <c r="AI27" s="1337">
        <v>560</v>
      </c>
      <c r="AJ27" s="1337">
        <v>2596</v>
      </c>
      <c r="AK27" s="1337">
        <v>27</v>
      </c>
      <c r="AL27" s="1337">
        <v>3444</v>
      </c>
      <c r="AM27" s="1337">
        <v>31</v>
      </c>
      <c r="AN27" s="1337">
        <v>7</v>
      </c>
      <c r="AO27" s="1337">
        <v>13028</v>
      </c>
      <c r="AP27" s="1337">
        <v>310</v>
      </c>
      <c r="AQ27" s="874" t="s">
        <v>36</v>
      </c>
      <c r="AR27" s="1337">
        <v>4</v>
      </c>
      <c r="AS27" s="1337">
        <v>212</v>
      </c>
      <c r="AT27" s="1337">
        <v>706</v>
      </c>
      <c r="AU27" s="1337">
        <v>1416</v>
      </c>
      <c r="AV27" s="1337">
        <v>222</v>
      </c>
      <c r="AW27" s="1337">
        <v>120</v>
      </c>
      <c r="AX27" s="1337">
        <v>37</v>
      </c>
      <c r="AY27" s="1337">
        <v>4</v>
      </c>
      <c r="AZ27" s="1337">
        <v>11</v>
      </c>
      <c r="BA27" s="1337">
        <v>162</v>
      </c>
      <c r="BB27" s="1337">
        <v>73</v>
      </c>
      <c r="BC27" s="1337">
        <v>15</v>
      </c>
      <c r="BD27" s="1337">
        <v>695</v>
      </c>
      <c r="BE27" s="874" t="s">
        <v>36</v>
      </c>
      <c r="BF27" s="1337">
        <v>56</v>
      </c>
      <c r="BG27" s="1337">
        <v>35</v>
      </c>
      <c r="BH27" s="1337">
        <v>2109</v>
      </c>
      <c r="BI27" s="1337">
        <v>109</v>
      </c>
      <c r="BJ27" s="1337">
        <v>40</v>
      </c>
      <c r="BK27" s="1337">
        <v>860</v>
      </c>
      <c r="BL27" s="1337">
        <v>73</v>
      </c>
      <c r="BM27" s="1337">
        <v>59</v>
      </c>
      <c r="BN27" s="1337">
        <v>107</v>
      </c>
      <c r="BO27" s="1337">
        <v>2664</v>
      </c>
      <c r="BP27" s="1337">
        <v>11255</v>
      </c>
      <c r="BQ27" s="1337">
        <v>4584</v>
      </c>
      <c r="BR27" s="1337">
        <v>1750</v>
      </c>
      <c r="BS27" s="874" t="s">
        <v>36</v>
      </c>
      <c r="BT27" s="1337">
        <v>1530</v>
      </c>
      <c r="BU27" s="1337">
        <v>7863</v>
      </c>
      <c r="BV27" s="1337">
        <v>16</v>
      </c>
      <c r="BW27" s="1337">
        <v>109</v>
      </c>
      <c r="BX27" s="1337">
        <v>381</v>
      </c>
      <c r="BY27" s="1337">
        <v>10</v>
      </c>
      <c r="BZ27" s="1337">
        <v>57</v>
      </c>
      <c r="CA27" s="1337">
        <v>3235</v>
      </c>
      <c r="CB27" s="1337">
        <v>6526</v>
      </c>
      <c r="CC27" s="1337">
        <v>632</v>
      </c>
      <c r="CD27" s="1337">
        <v>9139</v>
      </c>
      <c r="CE27" s="1337">
        <v>1816</v>
      </c>
      <c r="CF27" s="1337">
        <v>30</v>
      </c>
      <c r="CG27" s="874" t="s">
        <v>36</v>
      </c>
      <c r="CH27" s="1337">
        <v>5227</v>
      </c>
      <c r="CI27" s="1337">
        <v>265</v>
      </c>
      <c r="CJ27" s="1337">
        <v>64743</v>
      </c>
      <c r="CK27" s="1337">
        <v>2809</v>
      </c>
      <c r="CL27" s="1337">
        <v>1274</v>
      </c>
      <c r="CM27" s="1337">
        <v>113</v>
      </c>
      <c r="CN27" s="1337"/>
      <c r="CO27" s="1337"/>
      <c r="CP27" s="1337"/>
      <c r="CQ27" s="1337"/>
      <c r="CR27" s="1337"/>
      <c r="CS27" s="1337"/>
      <c r="CT27" s="1337"/>
    </row>
    <row r="28" spans="1:98" ht="5.0999999999999996" customHeight="1" thickBot="1" x14ac:dyDescent="0.3">
      <c r="A28" s="1166"/>
      <c r="B28" s="1338"/>
      <c r="C28" s="1338"/>
      <c r="D28" s="1338"/>
      <c r="E28" s="1338"/>
      <c r="F28" s="1338"/>
      <c r="G28" s="1338"/>
      <c r="H28" s="1338"/>
      <c r="I28" s="1338"/>
      <c r="J28" s="1338"/>
      <c r="K28" s="1338"/>
      <c r="L28" s="1338"/>
      <c r="M28" s="1338"/>
      <c r="N28" s="1338"/>
      <c r="O28" s="1166"/>
      <c r="P28" s="1338"/>
      <c r="Q28" s="1338"/>
      <c r="R28" s="1338"/>
      <c r="S28" s="1338"/>
      <c r="T28" s="1338"/>
      <c r="U28" s="1338"/>
      <c r="V28" s="1338"/>
      <c r="W28" s="1338"/>
      <c r="X28" s="1338"/>
      <c r="Y28" s="1338"/>
      <c r="Z28" s="1338"/>
      <c r="AA28" s="1338"/>
      <c r="AB28" s="1338"/>
      <c r="AC28" s="1166"/>
      <c r="AD28" s="1338"/>
      <c r="AE28" s="1338"/>
      <c r="AF28" s="1338"/>
      <c r="AG28" s="1338"/>
      <c r="AH28" s="1338"/>
      <c r="AI28" s="1338"/>
      <c r="AJ28" s="1338"/>
      <c r="AK28" s="1338"/>
      <c r="AL28" s="1338"/>
      <c r="AM28" s="1338"/>
      <c r="AN28" s="1338"/>
      <c r="AO28" s="1338"/>
      <c r="AP28" s="1338"/>
      <c r="AQ28" s="1166"/>
      <c r="AR28" s="1338"/>
      <c r="AS28" s="1338"/>
      <c r="AT28" s="1338"/>
      <c r="AU28" s="1338"/>
      <c r="AV28" s="1338"/>
      <c r="AW28" s="1338"/>
      <c r="AX28" s="1338"/>
      <c r="AY28" s="1338"/>
      <c r="AZ28" s="1338"/>
      <c r="BA28" s="1338"/>
      <c r="BB28" s="1338"/>
      <c r="BC28" s="1338"/>
      <c r="BD28" s="1338"/>
      <c r="BE28" s="1166"/>
      <c r="BF28" s="1338"/>
      <c r="BG28" s="1338"/>
      <c r="BH28" s="1338"/>
      <c r="BI28" s="1338"/>
      <c r="BJ28" s="1338"/>
      <c r="BK28" s="1338"/>
      <c r="BL28" s="1338"/>
      <c r="BM28" s="1338"/>
      <c r="BN28" s="1338"/>
      <c r="BO28" s="1338"/>
      <c r="BP28" s="1338"/>
      <c r="BQ28" s="1338"/>
      <c r="BR28" s="1338"/>
      <c r="BS28" s="1166"/>
      <c r="BT28" s="1338"/>
      <c r="BU28" s="1338"/>
      <c r="BV28" s="1338"/>
      <c r="BW28" s="1338"/>
      <c r="BX28" s="1338"/>
      <c r="BY28" s="1338"/>
      <c r="BZ28" s="1338"/>
      <c r="CA28" s="1338"/>
      <c r="CB28" s="1338"/>
      <c r="CC28" s="1338"/>
      <c r="CD28" s="1338"/>
      <c r="CE28" s="1338"/>
      <c r="CF28" s="1338"/>
      <c r="CG28" s="1166"/>
      <c r="CH28" s="1338"/>
      <c r="CI28" s="1338"/>
      <c r="CJ28" s="1338"/>
      <c r="CK28" s="1338"/>
      <c r="CL28" s="1338"/>
      <c r="CM28" s="1338"/>
      <c r="CN28" s="1338"/>
      <c r="CO28" s="1338"/>
      <c r="CP28" s="1338"/>
      <c r="CQ28" s="1338"/>
      <c r="CR28" s="1338"/>
      <c r="CS28" s="1338"/>
      <c r="CT28" s="1338"/>
    </row>
    <row r="29" spans="1:98" ht="20.100000000000001" customHeight="1" thickBot="1" x14ac:dyDescent="0.3">
      <c r="A29" s="874" t="s">
        <v>37</v>
      </c>
      <c r="B29" s="1337">
        <v>212</v>
      </c>
      <c r="C29" s="1337">
        <v>92</v>
      </c>
      <c r="D29" s="1337">
        <v>14</v>
      </c>
      <c r="E29" s="1337">
        <v>102</v>
      </c>
      <c r="F29" s="1337">
        <v>27</v>
      </c>
      <c r="G29" s="1337">
        <v>13789</v>
      </c>
      <c r="H29" s="1337">
        <v>25</v>
      </c>
      <c r="I29" s="1337">
        <v>19138</v>
      </c>
      <c r="J29" s="1337">
        <v>626</v>
      </c>
      <c r="K29" s="1337">
        <v>11</v>
      </c>
      <c r="L29" s="1337">
        <v>2</v>
      </c>
      <c r="M29" s="1337">
        <v>292</v>
      </c>
      <c r="N29" s="1337">
        <v>495</v>
      </c>
      <c r="O29" s="874" t="s">
        <v>37</v>
      </c>
      <c r="P29" s="1337">
        <v>3744</v>
      </c>
      <c r="Q29" s="1337">
        <v>1311</v>
      </c>
      <c r="R29" s="1337">
        <v>79</v>
      </c>
      <c r="S29" s="1337">
        <v>20</v>
      </c>
      <c r="T29" s="1337">
        <v>27</v>
      </c>
      <c r="U29" s="1337">
        <v>311</v>
      </c>
      <c r="V29" s="1337">
        <v>28701</v>
      </c>
      <c r="W29" s="1337">
        <v>74</v>
      </c>
      <c r="X29" s="1337">
        <v>70</v>
      </c>
      <c r="Y29" s="1337">
        <v>201</v>
      </c>
      <c r="Z29" s="1337">
        <v>151</v>
      </c>
      <c r="AA29" s="1337">
        <v>1271</v>
      </c>
      <c r="AB29" s="1337">
        <v>47</v>
      </c>
      <c r="AC29" s="874" t="s">
        <v>37</v>
      </c>
      <c r="AD29" s="1337">
        <v>3802</v>
      </c>
      <c r="AE29" s="1337">
        <v>13002</v>
      </c>
      <c r="AF29" s="1337">
        <v>129</v>
      </c>
      <c r="AG29" s="1337">
        <v>159</v>
      </c>
      <c r="AH29" s="1337">
        <v>22</v>
      </c>
      <c r="AI29" s="1337">
        <v>558</v>
      </c>
      <c r="AJ29" s="1337">
        <v>2588</v>
      </c>
      <c r="AK29" s="1337">
        <v>27</v>
      </c>
      <c r="AL29" s="1337">
        <v>3458</v>
      </c>
      <c r="AM29" s="1337">
        <v>32</v>
      </c>
      <c r="AN29" s="1337">
        <v>7</v>
      </c>
      <c r="AO29" s="1337">
        <v>13033</v>
      </c>
      <c r="AP29" s="1337">
        <v>307</v>
      </c>
      <c r="AQ29" s="874" t="s">
        <v>37</v>
      </c>
      <c r="AR29" s="1337">
        <v>4</v>
      </c>
      <c r="AS29" s="1337">
        <v>212</v>
      </c>
      <c r="AT29" s="1337">
        <v>701</v>
      </c>
      <c r="AU29" s="1337">
        <v>1433</v>
      </c>
      <c r="AV29" s="1337">
        <v>224</v>
      </c>
      <c r="AW29" s="1337">
        <v>121</v>
      </c>
      <c r="AX29" s="1337">
        <v>37</v>
      </c>
      <c r="AY29" s="1337">
        <v>4</v>
      </c>
      <c r="AZ29" s="1337">
        <v>10</v>
      </c>
      <c r="BA29" s="1337">
        <v>164</v>
      </c>
      <c r="BB29" s="1337">
        <v>73</v>
      </c>
      <c r="BC29" s="1337">
        <v>15</v>
      </c>
      <c r="BD29" s="1337">
        <v>692</v>
      </c>
      <c r="BE29" s="874" t="s">
        <v>37</v>
      </c>
      <c r="BF29" s="1337">
        <v>55</v>
      </c>
      <c r="BG29" s="1337">
        <v>34</v>
      </c>
      <c r="BH29" s="1337">
        <v>2096</v>
      </c>
      <c r="BI29" s="1337">
        <v>105</v>
      </c>
      <c r="BJ29" s="1337">
        <v>41</v>
      </c>
      <c r="BK29" s="1337">
        <v>869</v>
      </c>
      <c r="BL29" s="1337">
        <v>72</v>
      </c>
      <c r="BM29" s="1337">
        <v>57</v>
      </c>
      <c r="BN29" s="1337">
        <v>108</v>
      </c>
      <c r="BO29" s="1337">
        <v>2660</v>
      </c>
      <c r="BP29" s="1337">
        <v>11125</v>
      </c>
      <c r="BQ29" s="1337">
        <v>4566</v>
      </c>
      <c r="BR29" s="1337">
        <v>1745</v>
      </c>
      <c r="BS29" s="874" t="s">
        <v>37</v>
      </c>
      <c r="BT29" s="1337">
        <v>1529</v>
      </c>
      <c r="BU29" s="1337">
        <v>7891</v>
      </c>
      <c r="BV29" s="1337">
        <v>16</v>
      </c>
      <c r="BW29" s="1337">
        <v>108</v>
      </c>
      <c r="BX29" s="1337">
        <v>378</v>
      </c>
      <c r="BY29" s="1337">
        <v>10</v>
      </c>
      <c r="BZ29" s="1337">
        <v>58</v>
      </c>
      <c r="CA29" s="1337">
        <v>3225</v>
      </c>
      <c r="CB29" s="1337">
        <v>6572</v>
      </c>
      <c r="CC29" s="1337">
        <v>622</v>
      </c>
      <c r="CD29" s="1337">
        <v>9164</v>
      </c>
      <c r="CE29" s="1337">
        <v>1817</v>
      </c>
      <c r="CF29" s="1337">
        <v>30</v>
      </c>
      <c r="CG29" s="874" t="s">
        <v>37</v>
      </c>
      <c r="CH29" s="1337">
        <v>5231</v>
      </c>
      <c r="CI29" s="1337">
        <v>264</v>
      </c>
      <c r="CJ29" s="1337">
        <v>64616</v>
      </c>
      <c r="CK29" s="1337">
        <v>2817</v>
      </c>
      <c r="CL29" s="1337">
        <v>1270</v>
      </c>
      <c r="CM29" s="1337">
        <v>109</v>
      </c>
      <c r="CN29" s="1337"/>
      <c r="CO29" s="1337"/>
      <c r="CP29" s="1337"/>
      <c r="CQ29" s="1337"/>
      <c r="CR29" s="1337"/>
      <c r="CS29" s="1337"/>
      <c r="CT29" s="1337"/>
    </row>
    <row r="30" spans="1:98" ht="9" customHeight="1" thickBot="1" x14ac:dyDescent="0.25">
      <c r="A30" s="105"/>
      <c r="B30" s="1342"/>
      <c r="C30" s="1342"/>
      <c r="D30" s="1342"/>
      <c r="E30" s="1342"/>
      <c r="F30" s="1342"/>
      <c r="G30" s="1342"/>
      <c r="H30" s="1342"/>
      <c r="I30" s="1342"/>
      <c r="J30" s="1342"/>
      <c r="K30" s="1342"/>
      <c r="L30" s="1342"/>
      <c r="M30" s="1342"/>
      <c r="N30" s="1342"/>
      <c r="O30" s="105"/>
      <c r="P30" s="1342"/>
      <c r="Q30" s="1342"/>
      <c r="R30" s="1342"/>
      <c r="S30" s="1342"/>
      <c r="T30" s="1342"/>
      <c r="U30" s="1342"/>
      <c r="V30" s="1342"/>
      <c r="W30" s="1342"/>
      <c r="X30" s="1342"/>
      <c r="Y30" s="1342"/>
      <c r="Z30" s="1342"/>
      <c r="AA30" s="1342"/>
      <c r="AB30" s="1342"/>
      <c r="AC30" s="105"/>
      <c r="AD30" s="1342"/>
      <c r="AE30" s="1342"/>
      <c r="AF30" s="1342"/>
      <c r="AG30" s="1342"/>
      <c r="AH30" s="1342"/>
      <c r="AI30" s="1342"/>
      <c r="AJ30" s="1342"/>
      <c r="AK30" s="1342"/>
      <c r="AL30" s="1342"/>
      <c r="AM30" s="1342"/>
      <c r="AN30" s="1342"/>
      <c r="AO30" s="1342"/>
      <c r="AP30" s="1342"/>
      <c r="AQ30" s="105"/>
      <c r="AR30" s="1342"/>
      <c r="AS30" s="1342"/>
      <c r="AT30" s="1342"/>
      <c r="AU30" s="1342"/>
      <c r="AV30" s="1342"/>
      <c r="AW30" s="1342"/>
      <c r="AX30" s="1342"/>
      <c r="AY30" s="1342"/>
      <c r="AZ30" s="1342"/>
      <c r="BA30" s="1342"/>
      <c r="BB30" s="1342"/>
      <c r="BC30" s="1342"/>
      <c r="BD30" s="1342"/>
      <c r="BE30" s="105"/>
      <c r="BF30" s="1342"/>
      <c r="BG30" s="1342"/>
      <c r="BH30" s="1342"/>
      <c r="BI30" s="1342"/>
      <c r="BJ30" s="1342"/>
      <c r="BK30" s="1342"/>
      <c r="BL30" s="1342"/>
      <c r="BM30" s="1342"/>
      <c r="BN30" s="1342"/>
      <c r="BO30" s="1342"/>
      <c r="BP30" s="1342"/>
      <c r="BQ30" s="105"/>
      <c r="BR30" s="1343"/>
      <c r="BS30" s="1344"/>
      <c r="BT30" s="1342"/>
      <c r="BU30" s="1342"/>
      <c r="BV30" s="1342"/>
      <c r="BW30" s="1342"/>
      <c r="BX30" s="1342"/>
      <c r="BY30" s="1342"/>
      <c r="BZ30" s="1342"/>
      <c r="CA30" s="1342"/>
      <c r="CB30" s="1342"/>
      <c r="CC30" s="1342"/>
      <c r="CD30" s="1342"/>
      <c r="CE30" s="1342"/>
      <c r="CF30" s="1342"/>
      <c r="CG30" s="105"/>
      <c r="CH30" s="1342"/>
      <c r="CI30" s="1342"/>
      <c r="CJ30" s="1342"/>
      <c r="CK30" s="1342"/>
      <c r="CL30" s="1342"/>
      <c r="CM30" s="1342"/>
      <c r="CN30" s="1342"/>
      <c r="CO30" s="1342"/>
      <c r="CP30" s="1342"/>
      <c r="CQ30" s="1342"/>
      <c r="CR30" s="1342"/>
      <c r="CS30" s="1342"/>
      <c r="CT30" s="1342"/>
    </row>
    <row r="31" spans="1:98" ht="15" customHeight="1" x14ac:dyDescent="0.2">
      <c r="A31" s="1323" t="s">
        <v>196</v>
      </c>
      <c r="B31" s="1404" t="s">
        <v>299</v>
      </c>
      <c r="C31" s="1396" t="s">
        <v>300</v>
      </c>
      <c r="D31" s="1409">
        <v>7656</v>
      </c>
      <c r="E31" s="1409" t="s">
        <v>301</v>
      </c>
      <c r="F31" s="1409">
        <v>2019</v>
      </c>
      <c r="G31" s="1412" t="s">
        <v>302</v>
      </c>
      <c r="H31" s="1396">
        <v>2091</v>
      </c>
      <c r="I31" s="1396" t="s">
        <v>303</v>
      </c>
      <c r="J31" s="1396" t="s">
        <v>304</v>
      </c>
      <c r="K31" s="1396">
        <v>1942</v>
      </c>
      <c r="L31" s="1396">
        <v>1002</v>
      </c>
      <c r="M31" s="1396" t="s">
        <v>305</v>
      </c>
      <c r="N31" s="1396" t="s">
        <v>306</v>
      </c>
      <c r="O31" s="1323" t="s">
        <v>196</v>
      </c>
      <c r="P31" s="1396" t="s">
        <v>307</v>
      </c>
      <c r="Q31" s="1396" t="s">
        <v>308</v>
      </c>
      <c r="R31" s="1396">
        <v>8257</v>
      </c>
      <c r="S31" s="1396" t="s">
        <v>309</v>
      </c>
      <c r="T31" s="1396" t="s">
        <v>310</v>
      </c>
      <c r="U31" s="1396">
        <v>7111</v>
      </c>
      <c r="V31" s="1396" t="s">
        <v>311</v>
      </c>
      <c r="W31" s="1396" t="s">
        <v>312</v>
      </c>
      <c r="X31" s="1396" t="s">
        <v>313</v>
      </c>
      <c r="Y31" s="1396">
        <v>4042</v>
      </c>
      <c r="Z31" s="1396" t="s">
        <v>314</v>
      </c>
      <c r="AA31" s="1396" t="s">
        <v>315</v>
      </c>
      <c r="AB31" s="1396" t="s">
        <v>316</v>
      </c>
      <c r="AC31" s="1323" t="s">
        <v>196</v>
      </c>
      <c r="AD31" s="1396" t="s">
        <v>317</v>
      </c>
      <c r="AE31" s="1396" t="s">
        <v>318</v>
      </c>
      <c r="AF31" s="1396" t="s">
        <v>319</v>
      </c>
      <c r="AG31" s="1396" t="s">
        <v>320</v>
      </c>
      <c r="AH31" s="1396" t="s">
        <v>321</v>
      </c>
      <c r="AI31" s="1396" t="s">
        <v>322</v>
      </c>
      <c r="AJ31" s="1396" t="s">
        <v>323</v>
      </c>
      <c r="AK31" s="1396">
        <v>8254</v>
      </c>
      <c r="AL31" s="1396" t="s">
        <v>324</v>
      </c>
      <c r="AM31" s="1396" t="s">
        <v>325</v>
      </c>
      <c r="AN31" s="1396">
        <v>7115</v>
      </c>
      <c r="AO31" s="1396" t="s">
        <v>326</v>
      </c>
      <c r="AP31" s="1396">
        <v>2051</v>
      </c>
      <c r="AQ31" s="1323" t="s">
        <v>196</v>
      </c>
      <c r="AR31" s="1396">
        <v>1158</v>
      </c>
      <c r="AS31" s="1396" t="s">
        <v>327</v>
      </c>
      <c r="AT31" s="1396">
        <v>7103</v>
      </c>
      <c r="AU31" s="1396" t="s">
        <v>328</v>
      </c>
      <c r="AV31" s="1396" t="s">
        <v>329</v>
      </c>
      <c r="AW31" s="1396">
        <v>7453</v>
      </c>
      <c r="AX31" s="1396">
        <v>1113</v>
      </c>
      <c r="AY31" s="1396" t="s">
        <v>330</v>
      </c>
      <c r="AZ31" s="1396">
        <v>4002</v>
      </c>
      <c r="BA31" s="1396" t="s">
        <v>331</v>
      </c>
      <c r="BB31" s="1396" t="s">
        <v>332</v>
      </c>
      <c r="BC31" s="1396">
        <v>2062</v>
      </c>
      <c r="BD31" s="1396" t="s">
        <v>333</v>
      </c>
      <c r="BE31" s="1323" t="s">
        <v>196</v>
      </c>
      <c r="BF31" s="1396">
        <v>4014</v>
      </c>
      <c r="BG31" s="1396">
        <v>3128</v>
      </c>
      <c r="BH31" s="1396" t="s">
        <v>334</v>
      </c>
      <c r="BI31" s="1396">
        <v>3029</v>
      </c>
      <c r="BJ31" s="1396" t="s">
        <v>335</v>
      </c>
      <c r="BK31" s="1396" t="s">
        <v>336</v>
      </c>
      <c r="BL31" s="1396">
        <v>4003</v>
      </c>
      <c r="BM31" s="1396" t="s">
        <v>337</v>
      </c>
      <c r="BN31" s="1396">
        <v>9644</v>
      </c>
      <c r="BO31" s="1396" t="s">
        <v>338</v>
      </c>
      <c r="BP31" s="1396" t="s">
        <v>339</v>
      </c>
      <c r="BQ31" s="1396" t="s">
        <v>340</v>
      </c>
      <c r="BR31" s="1396" t="s">
        <v>341</v>
      </c>
      <c r="BS31" s="1323" t="s">
        <v>196</v>
      </c>
      <c r="BT31" s="1399" t="s">
        <v>342</v>
      </c>
      <c r="BU31" s="1399" t="s">
        <v>343</v>
      </c>
      <c r="BV31" s="1399" t="s">
        <v>344</v>
      </c>
      <c r="BW31" s="1399" t="s">
        <v>345</v>
      </c>
      <c r="BX31" s="1399" t="s">
        <v>346</v>
      </c>
      <c r="BY31" s="1399" t="s">
        <v>347</v>
      </c>
      <c r="BZ31" s="1399" t="s">
        <v>348</v>
      </c>
      <c r="CA31" s="1399" t="s">
        <v>349</v>
      </c>
      <c r="CB31" s="1399" t="s">
        <v>350</v>
      </c>
      <c r="CC31" s="1399" t="s">
        <v>351</v>
      </c>
      <c r="CD31" s="1399" t="s">
        <v>352</v>
      </c>
      <c r="CE31" s="1399" t="s">
        <v>353</v>
      </c>
      <c r="CF31" s="1399" t="s">
        <v>354</v>
      </c>
      <c r="CG31" s="1323" t="s">
        <v>196</v>
      </c>
      <c r="CH31" s="1396" t="s">
        <v>355</v>
      </c>
      <c r="CI31" s="1396" t="s">
        <v>356</v>
      </c>
      <c r="CJ31" s="1396" t="s">
        <v>357</v>
      </c>
      <c r="CK31" s="1396" t="s">
        <v>358</v>
      </c>
      <c r="CL31" s="1396" t="s">
        <v>359</v>
      </c>
      <c r="CM31" s="1396" t="s">
        <v>360</v>
      </c>
      <c r="CN31" s="1396"/>
      <c r="CO31" s="1396"/>
      <c r="CP31" s="1396"/>
      <c r="CQ31" s="1396"/>
      <c r="CR31" s="1396"/>
      <c r="CS31" s="1396"/>
      <c r="CT31" s="1396"/>
    </row>
    <row r="32" spans="1:98" x14ac:dyDescent="0.2">
      <c r="A32" s="1345" t="s">
        <v>361</v>
      </c>
      <c r="B32" s="1405"/>
      <c r="C32" s="1407"/>
      <c r="D32" s="1410"/>
      <c r="E32" s="1410"/>
      <c r="F32" s="1410"/>
      <c r="G32" s="1405"/>
      <c r="H32" s="1397"/>
      <c r="I32" s="1397"/>
      <c r="J32" s="1397"/>
      <c r="K32" s="1402"/>
      <c r="L32" s="1402"/>
      <c r="M32" s="1402"/>
      <c r="N32" s="1402"/>
      <c r="O32" s="1345" t="s">
        <v>361</v>
      </c>
      <c r="P32" s="1397"/>
      <c r="Q32" s="1397"/>
      <c r="R32" s="1397"/>
      <c r="S32" s="1397"/>
      <c r="T32" s="1397"/>
      <c r="U32" s="1397"/>
      <c r="V32" s="1397"/>
      <c r="W32" s="1397"/>
      <c r="X32" s="1397"/>
      <c r="Y32" s="1397"/>
      <c r="Z32" s="1397"/>
      <c r="AA32" s="1397"/>
      <c r="AB32" s="1397"/>
      <c r="AC32" s="1345" t="s">
        <v>361</v>
      </c>
      <c r="AD32" s="1397"/>
      <c r="AE32" s="1397"/>
      <c r="AF32" s="1397"/>
      <c r="AG32" s="1397"/>
      <c r="AH32" s="1397"/>
      <c r="AI32" s="1397"/>
      <c r="AJ32" s="1397"/>
      <c r="AK32" s="1397"/>
      <c r="AL32" s="1397"/>
      <c r="AM32" s="1397"/>
      <c r="AN32" s="1397"/>
      <c r="AO32" s="1397"/>
      <c r="AP32" s="1397"/>
      <c r="AQ32" s="1345" t="s">
        <v>361</v>
      </c>
      <c r="AR32" s="1397"/>
      <c r="AS32" s="1397"/>
      <c r="AT32" s="1397"/>
      <c r="AU32" s="1397"/>
      <c r="AV32" s="1397"/>
      <c r="AW32" s="1397"/>
      <c r="AX32" s="1397"/>
      <c r="AY32" s="1397"/>
      <c r="AZ32" s="1397"/>
      <c r="BA32" s="1397"/>
      <c r="BB32" s="1397"/>
      <c r="BC32" s="1397"/>
      <c r="BD32" s="1397"/>
      <c r="BE32" s="1345" t="s">
        <v>361</v>
      </c>
      <c r="BF32" s="1397"/>
      <c r="BG32" s="1397"/>
      <c r="BH32" s="1397"/>
      <c r="BI32" s="1397"/>
      <c r="BJ32" s="1397"/>
      <c r="BK32" s="1397"/>
      <c r="BL32" s="1397"/>
      <c r="BM32" s="1397"/>
      <c r="BN32" s="1397"/>
      <c r="BO32" s="1397"/>
      <c r="BP32" s="1397"/>
      <c r="BQ32" s="1397"/>
      <c r="BR32" s="1397"/>
      <c r="BS32" s="1345" t="s">
        <v>361</v>
      </c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345" t="s">
        <v>361</v>
      </c>
      <c r="CH32" s="1397"/>
      <c r="CI32" s="1397"/>
      <c r="CJ32" s="1397"/>
      <c r="CK32" s="1397"/>
      <c r="CL32" s="1397"/>
      <c r="CM32" s="1397"/>
      <c r="CN32" s="1397"/>
      <c r="CO32" s="1397"/>
      <c r="CP32" s="1397"/>
      <c r="CQ32" s="1397"/>
      <c r="CR32" s="1397"/>
      <c r="CS32" s="1397"/>
      <c r="CT32" s="1397"/>
    </row>
    <row r="33" spans="1:98" ht="13.5" thickBot="1" x14ac:dyDescent="0.25">
      <c r="A33" s="1346"/>
      <c r="B33" s="1406"/>
      <c r="C33" s="1408"/>
      <c r="D33" s="1411"/>
      <c r="E33" s="1411"/>
      <c r="F33" s="1411"/>
      <c r="G33" s="1406"/>
      <c r="H33" s="1398"/>
      <c r="I33" s="1398"/>
      <c r="J33" s="1398"/>
      <c r="K33" s="1403"/>
      <c r="L33" s="1403"/>
      <c r="M33" s="1403"/>
      <c r="N33" s="1403"/>
      <c r="O33" s="1346"/>
      <c r="P33" s="1398"/>
      <c r="Q33" s="1398"/>
      <c r="R33" s="1398"/>
      <c r="S33" s="1398"/>
      <c r="T33" s="1398"/>
      <c r="U33" s="1398"/>
      <c r="V33" s="1398"/>
      <c r="W33" s="1398"/>
      <c r="X33" s="1398"/>
      <c r="Y33" s="1398"/>
      <c r="Z33" s="1398"/>
      <c r="AA33" s="1398"/>
      <c r="AB33" s="1398"/>
      <c r="AC33" s="1346"/>
      <c r="AD33" s="1398"/>
      <c r="AE33" s="1398"/>
      <c r="AF33" s="1398"/>
      <c r="AG33" s="1398"/>
      <c r="AH33" s="1398"/>
      <c r="AI33" s="1398"/>
      <c r="AJ33" s="1398"/>
      <c r="AK33" s="1398"/>
      <c r="AL33" s="1398"/>
      <c r="AM33" s="1398"/>
      <c r="AN33" s="1398"/>
      <c r="AO33" s="1398"/>
      <c r="AP33" s="1398"/>
      <c r="AQ33" s="1346"/>
      <c r="AR33" s="1398"/>
      <c r="AS33" s="1398"/>
      <c r="AT33" s="1398"/>
      <c r="AU33" s="1398"/>
      <c r="AV33" s="1398"/>
      <c r="AW33" s="1398"/>
      <c r="AX33" s="1398"/>
      <c r="AY33" s="1398"/>
      <c r="AZ33" s="1398"/>
      <c r="BA33" s="1398"/>
      <c r="BB33" s="1398"/>
      <c r="BC33" s="1398"/>
      <c r="BD33" s="1398"/>
      <c r="BE33" s="1346"/>
      <c r="BF33" s="1398"/>
      <c r="BG33" s="1398"/>
      <c r="BH33" s="1398"/>
      <c r="BI33" s="1398"/>
      <c r="BJ33" s="1398"/>
      <c r="BK33" s="1398"/>
      <c r="BL33" s="1398"/>
      <c r="BM33" s="1398"/>
      <c r="BN33" s="1398"/>
      <c r="BO33" s="1398"/>
      <c r="BP33" s="1398"/>
      <c r="BQ33" s="1398"/>
      <c r="BR33" s="1398"/>
      <c r="BS33" s="1346"/>
      <c r="BT33" s="1401"/>
      <c r="BU33" s="1401"/>
      <c r="BV33" s="1401"/>
      <c r="BW33" s="1401"/>
      <c r="BX33" s="1401"/>
      <c r="BY33" s="1401"/>
      <c r="BZ33" s="1401"/>
      <c r="CA33" s="1401"/>
      <c r="CB33" s="1401"/>
      <c r="CC33" s="1401"/>
      <c r="CD33" s="1401"/>
      <c r="CE33" s="1401"/>
      <c r="CF33" s="1401"/>
      <c r="CG33" s="1346"/>
      <c r="CH33" s="1398"/>
      <c r="CI33" s="1398"/>
      <c r="CJ33" s="1398"/>
      <c r="CK33" s="1398"/>
      <c r="CL33" s="1398"/>
      <c r="CM33" s="1398"/>
      <c r="CN33" s="1398"/>
      <c r="CO33" s="1398"/>
      <c r="CP33" s="1398"/>
      <c r="CQ33" s="1398"/>
      <c r="CR33" s="1398"/>
      <c r="CS33" s="1398"/>
      <c r="CT33" s="1398"/>
    </row>
  </sheetData>
  <mergeCells count="105">
    <mergeCell ref="B31:B33"/>
    <mergeCell ref="C31:C33"/>
    <mergeCell ref="D31:D33"/>
    <mergeCell ref="E31:E33"/>
    <mergeCell ref="F31:F33"/>
    <mergeCell ref="G31:G33"/>
    <mergeCell ref="CH1:CT1"/>
    <mergeCell ref="B2:N2"/>
    <mergeCell ref="P2:AB2"/>
    <mergeCell ref="AD2:AP2"/>
    <mergeCell ref="AR2:BD2"/>
    <mergeCell ref="BF2:BR2"/>
    <mergeCell ref="BT2:CF2"/>
    <mergeCell ref="CH2:CT2"/>
    <mergeCell ref="B1:N1"/>
    <mergeCell ref="P1:AB1"/>
    <mergeCell ref="AD1:AP1"/>
    <mergeCell ref="AR1:BD1"/>
    <mergeCell ref="BF1:BR1"/>
    <mergeCell ref="BT1:CF1"/>
    <mergeCell ref="N31:N33"/>
    <mergeCell ref="P31:P33"/>
    <mergeCell ref="Q31:Q33"/>
    <mergeCell ref="R31:R33"/>
    <mergeCell ref="S31:S33"/>
    <mergeCell ref="T31:T33"/>
    <mergeCell ref="H31:H33"/>
    <mergeCell ref="I31:I33"/>
    <mergeCell ref="J31:J33"/>
    <mergeCell ref="K31:K33"/>
    <mergeCell ref="L31:L33"/>
    <mergeCell ref="M31:M33"/>
    <mergeCell ref="AA31:AA33"/>
    <mergeCell ref="AB31:AB33"/>
    <mergeCell ref="AD31:AD33"/>
    <mergeCell ref="AE31:AE33"/>
    <mergeCell ref="AF31:AF33"/>
    <mergeCell ref="AG31:AG33"/>
    <mergeCell ref="U31:U33"/>
    <mergeCell ref="V31:V33"/>
    <mergeCell ref="W31:W33"/>
    <mergeCell ref="X31:X33"/>
    <mergeCell ref="Y31:Y33"/>
    <mergeCell ref="Z31:Z33"/>
    <mergeCell ref="AN31:AN33"/>
    <mergeCell ref="AO31:AO33"/>
    <mergeCell ref="AP31:AP33"/>
    <mergeCell ref="AR31:AR33"/>
    <mergeCell ref="AS31:AS33"/>
    <mergeCell ref="AT31:AT33"/>
    <mergeCell ref="AH31:AH33"/>
    <mergeCell ref="AI31:AI33"/>
    <mergeCell ref="AJ31:AJ33"/>
    <mergeCell ref="AK31:AK33"/>
    <mergeCell ref="AL31:AL33"/>
    <mergeCell ref="AM31:AM33"/>
    <mergeCell ref="BA31:BA33"/>
    <mergeCell ref="BB31:BB33"/>
    <mergeCell ref="BC31:BC33"/>
    <mergeCell ref="BD31:BD33"/>
    <mergeCell ref="BF31:BF33"/>
    <mergeCell ref="BG31:BG33"/>
    <mergeCell ref="AU31:AU33"/>
    <mergeCell ref="AV31:AV33"/>
    <mergeCell ref="AW31:AW33"/>
    <mergeCell ref="AX31:AX33"/>
    <mergeCell ref="AY31:AY33"/>
    <mergeCell ref="AZ31:AZ33"/>
    <mergeCell ref="BN31:BN33"/>
    <mergeCell ref="BO31:BO33"/>
    <mergeCell ref="BP31:BP33"/>
    <mergeCell ref="BQ31:BQ33"/>
    <mergeCell ref="BR31:BR33"/>
    <mergeCell ref="BT31:BT33"/>
    <mergeCell ref="BH31:BH33"/>
    <mergeCell ref="BI31:BI33"/>
    <mergeCell ref="BJ31:BJ33"/>
    <mergeCell ref="BK31:BK33"/>
    <mergeCell ref="BL31:BL33"/>
    <mergeCell ref="BM31:BM33"/>
    <mergeCell ref="CA31:CA33"/>
    <mergeCell ref="CB31:CB33"/>
    <mergeCell ref="CC31:CC33"/>
    <mergeCell ref="CD31:CD33"/>
    <mergeCell ref="CE31:CE33"/>
    <mergeCell ref="CF31:CF33"/>
    <mergeCell ref="BU31:BU33"/>
    <mergeCell ref="BV31:BV33"/>
    <mergeCell ref="BW31:BW33"/>
    <mergeCell ref="BX31:BX33"/>
    <mergeCell ref="BY31:BY33"/>
    <mergeCell ref="BZ31:BZ33"/>
    <mergeCell ref="CT31:CT33"/>
    <mergeCell ref="CN31:CN33"/>
    <mergeCell ref="CO31:CO33"/>
    <mergeCell ref="CP31:CP33"/>
    <mergeCell ref="CQ31:CQ33"/>
    <mergeCell ref="CR31:CR33"/>
    <mergeCell ref="CS31:CS33"/>
    <mergeCell ref="CH31:CH33"/>
    <mergeCell ref="CI31:CI33"/>
    <mergeCell ref="CJ31:CJ33"/>
    <mergeCell ref="CK31:CK33"/>
    <mergeCell ref="CL31:CL33"/>
    <mergeCell ref="CM31:CM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AP33"/>
  <sheetViews>
    <sheetView workbookViewId="0">
      <selection activeCell="K35" sqref="K35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</cols>
  <sheetData>
    <row r="1" spans="1:42" ht="24" customHeight="1" thickBot="1" x14ac:dyDescent="0.35">
      <c r="A1" s="1315" t="s">
        <v>362</v>
      </c>
      <c r="B1" s="1413" t="s">
        <v>363</v>
      </c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5"/>
      <c r="O1" s="1315" t="s">
        <v>362</v>
      </c>
      <c r="P1" s="1413" t="s">
        <v>363</v>
      </c>
      <c r="Q1" s="1414"/>
      <c r="R1" s="1414"/>
      <c r="S1" s="1414"/>
      <c r="T1" s="1414"/>
      <c r="U1" s="1414"/>
      <c r="V1" s="1414"/>
      <c r="W1" s="1414"/>
      <c r="X1" s="1414"/>
      <c r="Y1" s="1414"/>
      <c r="Z1" s="1414"/>
      <c r="AA1" s="1414"/>
      <c r="AB1" s="1415"/>
      <c r="AC1" s="1315" t="s">
        <v>364</v>
      </c>
      <c r="AD1" s="1413" t="s">
        <v>363</v>
      </c>
      <c r="AE1" s="1414"/>
      <c r="AF1" s="1414"/>
      <c r="AG1" s="1414"/>
      <c r="AH1" s="1414"/>
      <c r="AI1" s="1414"/>
      <c r="AJ1" s="1414"/>
      <c r="AK1" s="1414"/>
      <c r="AL1" s="1414"/>
      <c r="AM1" s="1414"/>
      <c r="AN1" s="1414"/>
      <c r="AO1" s="1414"/>
      <c r="AP1" s="1415"/>
    </row>
    <row r="2" spans="1:42" ht="15" customHeight="1" thickBot="1" x14ac:dyDescent="0.25">
      <c r="A2" s="1347" t="s">
        <v>194</v>
      </c>
      <c r="B2" s="1416" t="s">
        <v>365</v>
      </c>
      <c r="C2" s="1417"/>
      <c r="D2" s="1417"/>
      <c r="E2" s="1417"/>
      <c r="F2" s="1417"/>
      <c r="G2" s="1417"/>
      <c r="H2" s="1417"/>
      <c r="I2" s="1417"/>
      <c r="J2" s="1417"/>
      <c r="K2" s="1417"/>
      <c r="L2" s="1417"/>
      <c r="M2" s="1417"/>
      <c r="N2" s="1418"/>
      <c r="O2" s="1347" t="s">
        <v>194</v>
      </c>
      <c r="P2" s="1416" t="s">
        <v>365</v>
      </c>
      <c r="Q2" s="1417"/>
      <c r="R2" s="1417"/>
      <c r="S2" s="1417"/>
      <c r="T2" s="1417"/>
      <c r="U2" s="1417"/>
      <c r="V2" s="1417"/>
      <c r="W2" s="1417"/>
      <c r="X2" s="1417"/>
      <c r="Y2" s="1417"/>
      <c r="Z2" s="1417"/>
      <c r="AA2" s="1417"/>
      <c r="AB2" s="1418"/>
      <c r="AC2" s="1347" t="s">
        <v>194</v>
      </c>
      <c r="AD2" s="1416" t="s">
        <v>365</v>
      </c>
      <c r="AE2" s="1417"/>
      <c r="AF2" s="1417"/>
      <c r="AG2" s="1417"/>
      <c r="AH2" s="1417"/>
      <c r="AI2" s="1417"/>
      <c r="AJ2" s="1417"/>
      <c r="AK2" s="1417"/>
      <c r="AL2" s="1417"/>
      <c r="AM2" s="1417"/>
      <c r="AN2" s="1417"/>
      <c r="AO2" s="1417"/>
      <c r="AP2" s="1418"/>
    </row>
    <row r="3" spans="1:42" ht="2.25" hidden="1" customHeight="1" thickBot="1" x14ac:dyDescent="0.25">
      <c r="A3" s="1348"/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9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1319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</row>
    <row r="4" spans="1:42" ht="14.25" customHeight="1" thickBot="1" x14ac:dyDescent="0.25">
      <c r="A4" s="1320" t="s">
        <v>196</v>
      </c>
      <c r="B4" s="1349" t="s">
        <v>366</v>
      </c>
      <c r="C4" s="1350" t="s">
        <v>367</v>
      </c>
      <c r="D4" s="1351" t="s">
        <v>368</v>
      </c>
      <c r="E4" s="1350" t="s">
        <v>369</v>
      </c>
      <c r="F4" s="1352" t="s">
        <v>370</v>
      </c>
      <c r="G4" s="1350" t="s">
        <v>371</v>
      </c>
      <c r="H4" s="1352" t="s">
        <v>372</v>
      </c>
      <c r="I4" s="1350" t="s">
        <v>373</v>
      </c>
      <c r="J4" s="1345" t="s">
        <v>374</v>
      </c>
      <c r="K4" s="1345" t="s">
        <v>375</v>
      </c>
      <c r="L4" s="1345" t="s">
        <v>376</v>
      </c>
      <c r="M4" s="1353" t="s">
        <v>377</v>
      </c>
      <c r="N4" s="1345" t="s">
        <v>378</v>
      </c>
      <c r="O4" s="1354" t="s">
        <v>196</v>
      </c>
      <c r="P4" s="1352" t="s">
        <v>379</v>
      </c>
      <c r="Q4" s="1352" t="s">
        <v>380</v>
      </c>
      <c r="R4" s="1350" t="s">
        <v>381</v>
      </c>
      <c r="S4" s="1352" t="s">
        <v>382</v>
      </c>
      <c r="T4" s="1350" t="s">
        <v>383</v>
      </c>
      <c r="U4" s="1352" t="s">
        <v>384</v>
      </c>
      <c r="V4" s="1350" t="s">
        <v>385</v>
      </c>
      <c r="W4" s="1352" t="s">
        <v>386</v>
      </c>
      <c r="X4" s="1350" t="s">
        <v>387</v>
      </c>
      <c r="Y4" s="1345" t="s">
        <v>388</v>
      </c>
      <c r="Z4" s="1345" t="s">
        <v>389</v>
      </c>
      <c r="AA4" s="1345" t="s">
        <v>390</v>
      </c>
      <c r="AB4" s="1353" t="s">
        <v>391</v>
      </c>
      <c r="AC4" s="1354" t="s">
        <v>196</v>
      </c>
      <c r="AD4" s="1352" t="s">
        <v>392</v>
      </c>
      <c r="AE4" s="1352" t="s">
        <v>393</v>
      </c>
      <c r="AF4" s="1351"/>
      <c r="AG4" s="1352"/>
      <c r="AH4" s="1355"/>
      <c r="AI4" s="1352"/>
      <c r="AJ4" s="1350"/>
      <c r="AK4" s="1352"/>
      <c r="AL4" s="1350"/>
      <c r="AM4" s="1345"/>
      <c r="AN4" s="1345"/>
      <c r="AO4" s="1345"/>
      <c r="AP4" s="1356"/>
    </row>
    <row r="5" spans="1:42" ht="15" customHeight="1" thickBot="1" x14ac:dyDescent="0.25">
      <c r="A5" s="1329" t="s">
        <v>15</v>
      </c>
      <c r="B5" s="1330" t="s">
        <v>394</v>
      </c>
      <c r="C5" s="53" t="s">
        <v>395</v>
      </c>
      <c r="D5" s="1331"/>
      <c r="E5" s="53"/>
      <c r="F5" s="1331"/>
      <c r="G5" s="53"/>
      <c r="H5" s="1331"/>
      <c r="I5" s="53"/>
      <c r="J5" s="1331" t="s">
        <v>395</v>
      </c>
      <c r="K5" s="53"/>
      <c r="L5" s="1357" t="s">
        <v>396</v>
      </c>
      <c r="M5" s="53"/>
      <c r="N5" s="1331"/>
      <c r="O5" s="1329" t="s">
        <v>15</v>
      </c>
      <c r="P5" s="1331" t="s">
        <v>397</v>
      </c>
      <c r="Q5" s="1331"/>
      <c r="R5" s="53"/>
      <c r="S5" s="1331"/>
      <c r="T5" s="53"/>
      <c r="U5" s="1358" t="s">
        <v>398</v>
      </c>
      <c r="V5" s="1359" t="s">
        <v>399</v>
      </c>
      <c r="W5" s="1331"/>
      <c r="X5" s="53"/>
      <c r="Y5" s="1331"/>
      <c r="Z5" s="53" t="s">
        <v>400</v>
      </c>
      <c r="AA5" s="1331" t="s">
        <v>401</v>
      </c>
      <c r="AB5" s="53"/>
      <c r="AC5" s="1329" t="s">
        <v>15</v>
      </c>
      <c r="AD5" s="1331" t="s">
        <v>402</v>
      </c>
      <c r="AE5" s="1331" t="s">
        <v>403</v>
      </c>
      <c r="AF5" s="1331"/>
      <c r="AG5" s="1331"/>
      <c r="AH5" s="53"/>
      <c r="AI5" s="1331"/>
      <c r="AJ5" s="53"/>
      <c r="AK5" s="1331"/>
      <c r="AL5" s="53"/>
      <c r="AM5" s="1331"/>
      <c r="AN5" s="53"/>
      <c r="AO5" s="1331"/>
      <c r="AP5" s="53"/>
    </row>
    <row r="6" spans="1:42" ht="40.5" customHeight="1" thickBot="1" x14ac:dyDescent="0.25">
      <c r="A6" s="69"/>
      <c r="B6" s="1334"/>
      <c r="C6" s="1335"/>
      <c r="D6" s="1360"/>
      <c r="E6" s="1333"/>
      <c r="F6" s="1334"/>
      <c r="G6" s="1335"/>
      <c r="H6" s="1361" t="s">
        <v>372</v>
      </c>
      <c r="I6" s="1333"/>
      <c r="J6" s="1334"/>
      <c r="K6" s="1333"/>
      <c r="L6" s="1334"/>
      <c r="M6" s="1333"/>
      <c r="N6" s="1333"/>
      <c r="O6" s="69"/>
      <c r="P6" s="70"/>
      <c r="Q6" s="71"/>
      <c r="S6" s="73"/>
      <c r="T6" s="70"/>
      <c r="U6" s="71"/>
      <c r="W6" s="1333"/>
      <c r="X6" s="1334"/>
      <c r="Y6" s="73"/>
      <c r="Z6" s="70"/>
      <c r="AA6" s="1333"/>
      <c r="AB6" s="1333"/>
      <c r="AC6" s="69"/>
      <c r="AD6" s="1334"/>
      <c r="AE6" s="1335"/>
      <c r="AF6" s="1360"/>
      <c r="AG6" s="1333"/>
      <c r="AH6" s="1334"/>
      <c r="AI6" s="1335"/>
      <c r="AK6" s="1333"/>
      <c r="AL6" s="1334"/>
      <c r="AM6" s="1333"/>
      <c r="AN6" s="1334"/>
      <c r="AO6" s="1333"/>
      <c r="AP6" s="1333"/>
    </row>
    <row r="7" spans="1:42" ht="20.100000000000001" customHeight="1" thickBot="1" x14ac:dyDescent="0.3">
      <c r="A7" s="874" t="s">
        <v>26</v>
      </c>
      <c r="B7" s="1337">
        <v>34</v>
      </c>
      <c r="C7" s="1337">
        <v>437</v>
      </c>
      <c r="D7" s="1337">
        <v>218</v>
      </c>
      <c r="E7" s="1337">
        <v>110</v>
      </c>
      <c r="F7" s="1337">
        <v>80</v>
      </c>
      <c r="G7" s="1337">
        <v>60</v>
      </c>
      <c r="H7" s="1337">
        <v>58</v>
      </c>
      <c r="I7" s="1337">
        <v>119</v>
      </c>
      <c r="J7" s="1337">
        <v>465</v>
      </c>
      <c r="K7" s="1337">
        <v>56</v>
      </c>
      <c r="L7" s="1337">
        <v>191</v>
      </c>
      <c r="M7" s="1337">
        <v>224</v>
      </c>
      <c r="N7" s="1337">
        <v>208</v>
      </c>
      <c r="O7" s="874" t="s">
        <v>26</v>
      </c>
      <c r="P7" s="1337">
        <v>58</v>
      </c>
      <c r="Q7" s="1337">
        <v>608</v>
      </c>
      <c r="R7" s="1337">
        <v>55</v>
      </c>
      <c r="S7" s="1337">
        <v>645</v>
      </c>
      <c r="T7" s="1337">
        <v>288</v>
      </c>
      <c r="U7" s="1337">
        <v>304</v>
      </c>
      <c r="V7" s="1337">
        <v>81</v>
      </c>
      <c r="W7" s="1337">
        <v>1043</v>
      </c>
      <c r="X7" s="1337">
        <v>64</v>
      </c>
      <c r="Y7" s="1337">
        <v>166</v>
      </c>
      <c r="Z7" s="1337">
        <v>162</v>
      </c>
      <c r="AA7" s="1337">
        <v>89</v>
      </c>
      <c r="AB7" s="1337">
        <v>221</v>
      </c>
      <c r="AC7" s="874" t="s">
        <v>26</v>
      </c>
      <c r="AD7" s="1337">
        <v>139</v>
      </c>
      <c r="AE7" s="1337">
        <v>146</v>
      </c>
      <c r="AF7" s="1337"/>
      <c r="AG7" s="1337"/>
      <c r="AH7" s="1337"/>
      <c r="AI7" s="1337"/>
      <c r="AJ7" s="1337"/>
      <c r="AK7" s="1337"/>
      <c r="AL7" s="1337"/>
      <c r="AM7" s="1337"/>
      <c r="AN7" s="1337"/>
      <c r="AO7" s="1337"/>
      <c r="AP7" s="1337"/>
    </row>
    <row r="8" spans="1:42" ht="5.0999999999999996" customHeight="1" thickBot="1" x14ac:dyDescent="0.3">
      <c r="A8" s="1166"/>
      <c r="B8" s="1338"/>
      <c r="C8" s="1338"/>
      <c r="D8" s="1338"/>
      <c r="E8" s="1338"/>
      <c r="F8" s="1338"/>
      <c r="G8" s="1338"/>
      <c r="H8" s="1338"/>
      <c r="I8" s="1338"/>
      <c r="J8" s="1338"/>
      <c r="K8" s="1338"/>
      <c r="L8" s="1338"/>
      <c r="M8" s="1338"/>
      <c r="N8" s="1338"/>
      <c r="O8" s="1166"/>
      <c r="P8" s="1338"/>
      <c r="Q8" s="1338"/>
      <c r="R8" s="1338"/>
      <c r="S8" s="1338"/>
      <c r="T8" s="1338"/>
      <c r="U8" s="1338"/>
      <c r="V8" s="1338"/>
      <c r="W8" s="1338"/>
      <c r="X8" s="1338"/>
      <c r="Y8" s="1338"/>
      <c r="Z8" s="1338"/>
      <c r="AA8" s="1338"/>
      <c r="AB8" s="1338"/>
      <c r="AC8" s="1166"/>
      <c r="AD8" s="1338"/>
      <c r="AE8" s="1338"/>
      <c r="AF8" s="1338"/>
      <c r="AG8" s="1338"/>
      <c r="AH8" s="1338"/>
      <c r="AI8" s="1338"/>
      <c r="AJ8" s="1338"/>
      <c r="AK8" s="1338"/>
      <c r="AL8" s="1338"/>
      <c r="AM8" s="1338"/>
      <c r="AN8" s="1338"/>
      <c r="AO8" s="1338"/>
      <c r="AP8" s="1338"/>
    </row>
    <row r="9" spans="1:42" ht="20.100000000000001" customHeight="1" thickBot="1" x14ac:dyDescent="0.3">
      <c r="A9" s="874" t="s">
        <v>27</v>
      </c>
      <c r="B9" s="1337">
        <v>33</v>
      </c>
      <c r="C9" s="1337">
        <v>441</v>
      </c>
      <c r="D9" s="1337">
        <v>218</v>
      </c>
      <c r="E9" s="1337">
        <v>110</v>
      </c>
      <c r="F9" s="1337">
        <v>82</v>
      </c>
      <c r="G9" s="1337">
        <v>60</v>
      </c>
      <c r="H9" s="1337">
        <v>58</v>
      </c>
      <c r="I9" s="1337">
        <v>120</v>
      </c>
      <c r="J9" s="1337">
        <v>465</v>
      </c>
      <c r="K9" s="1337">
        <v>56</v>
      </c>
      <c r="L9" s="1337">
        <v>191</v>
      </c>
      <c r="M9" s="1337">
        <v>225</v>
      </c>
      <c r="N9" s="1337">
        <v>210</v>
      </c>
      <c r="O9" s="874" t="s">
        <v>27</v>
      </c>
      <c r="P9" s="1337">
        <v>60</v>
      </c>
      <c r="Q9" s="1337">
        <v>607</v>
      </c>
      <c r="R9" s="1337">
        <v>54</v>
      </c>
      <c r="S9" s="1337">
        <v>646</v>
      </c>
      <c r="T9" s="1337">
        <v>287</v>
      </c>
      <c r="U9" s="1337">
        <v>305</v>
      </c>
      <c r="V9" s="1337">
        <v>82</v>
      </c>
      <c r="W9" s="1337">
        <v>1050</v>
      </c>
      <c r="X9" s="1337">
        <v>64</v>
      </c>
      <c r="Y9" s="1337">
        <v>165</v>
      </c>
      <c r="Z9" s="1337">
        <v>165</v>
      </c>
      <c r="AA9" s="1337">
        <v>90</v>
      </c>
      <c r="AB9" s="1337">
        <v>223</v>
      </c>
      <c r="AC9" s="874" t="s">
        <v>27</v>
      </c>
      <c r="AD9" s="1337">
        <v>139</v>
      </c>
      <c r="AE9" s="1337">
        <v>146</v>
      </c>
      <c r="AF9" s="1337"/>
      <c r="AG9" s="1337"/>
      <c r="AH9" s="1337"/>
      <c r="AI9" s="1337"/>
      <c r="AJ9" s="1337"/>
      <c r="AK9" s="1337"/>
      <c r="AL9" s="1337"/>
      <c r="AM9" s="1337"/>
      <c r="AN9" s="1337"/>
      <c r="AO9" s="1337"/>
      <c r="AP9" s="1337"/>
    </row>
    <row r="10" spans="1:42" ht="5.0999999999999996" customHeight="1" thickBot="1" x14ac:dyDescent="0.3">
      <c r="A10" s="1339"/>
      <c r="B10" s="1338"/>
      <c r="C10" s="1338"/>
      <c r="D10" s="1338"/>
      <c r="E10" s="1338"/>
      <c r="F10" s="1338"/>
      <c r="G10" s="1338"/>
      <c r="H10" s="1338"/>
      <c r="I10" s="1338"/>
      <c r="J10" s="1338"/>
      <c r="K10" s="1338"/>
      <c r="L10" s="1338"/>
      <c r="M10" s="1338"/>
      <c r="N10" s="1338"/>
      <c r="O10" s="1339"/>
      <c r="P10" s="1338"/>
      <c r="Q10" s="1338"/>
      <c r="R10" s="1338"/>
      <c r="S10" s="1338"/>
      <c r="T10" s="1338"/>
      <c r="U10" s="1338"/>
      <c r="V10" s="1338"/>
      <c r="W10" s="1338"/>
      <c r="X10" s="1338"/>
      <c r="Y10" s="1338"/>
      <c r="Z10" s="1338"/>
      <c r="AA10" s="1338"/>
      <c r="AB10" s="1338"/>
      <c r="AC10" s="1339"/>
      <c r="AD10" s="1338"/>
      <c r="AE10" s="1338"/>
      <c r="AF10" s="1338"/>
      <c r="AG10" s="1338"/>
      <c r="AH10" s="1338"/>
      <c r="AI10" s="1338"/>
      <c r="AJ10" s="1338"/>
      <c r="AK10" s="1338"/>
      <c r="AL10" s="1338"/>
      <c r="AM10" s="1338"/>
      <c r="AN10" s="1338"/>
      <c r="AO10" s="1338"/>
      <c r="AP10" s="1338"/>
    </row>
    <row r="11" spans="1:42" ht="20.100000000000001" customHeight="1" thickBot="1" x14ac:dyDescent="0.3">
      <c r="A11" s="874" t="s">
        <v>28</v>
      </c>
      <c r="B11" s="1337">
        <v>33</v>
      </c>
      <c r="C11" s="1337">
        <v>440</v>
      </c>
      <c r="D11" s="1337">
        <v>218</v>
      </c>
      <c r="E11" s="1337">
        <v>110</v>
      </c>
      <c r="F11" s="1337">
        <v>81</v>
      </c>
      <c r="G11" s="1337">
        <v>60</v>
      </c>
      <c r="H11" s="1337">
        <v>59</v>
      </c>
      <c r="I11" s="1337">
        <v>120</v>
      </c>
      <c r="J11" s="1337">
        <v>465</v>
      </c>
      <c r="K11" s="1337">
        <v>56</v>
      </c>
      <c r="L11" s="1337">
        <v>191</v>
      </c>
      <c r="M11" s="1337">
        <v>224</v>
      </c>
      <c r="N11" s="1337">
        <v>210</v>
      </c>
      <c r="O11" s="874" t="s">
        <v>28</v>
      </c>
      <c r="P11" s="1337">
        <v>60</v>
      </c>
      <c r="Q11" s="1337">
        <v>608</v>
      </c>
      <c r="R11" s="1337">
        <v>54</v>
      </c>
      <c r="S11" s="1337">
        <v>644</v>
      </c>
      <c r="T11" s="1337">
        <v>288</v>
      </c>
      <c r="U11" s="1337">
        <v>305</v>
      </c>
      <c r="V11" s="1337">
        <v>82</v>
      </c>
      <c r="W11" s="1337">
        <v>1056</v>
      </c>
      <c r="X11" s="1337">
        <v>64</v>
      </c>
      <c r="Y11" s="1337">
        <v>164</v>
      </c>
      <c r="Z11" s="1337">
        <v>166</v>
      </c>
      <c r="AA11" s="1337">
        <v>90</v>
      </c>
      <c r="AB11" s="1337">
        <v>225</v>
      </c>
      <c r="AC11" s="874" t="s">
        <v>28</v>
      </c>
      <c r="AD11" s="1337">
        <v>139</v>
      </c>
      <c r="AE11" s="1337">
        <v>146</v>
      </c>
      <c r="AF11" s="1337"/>
      <c r="AG11" s="1337"/>
      <c r="AH11" s="1337"/>
      <c r="AI11" s="1337"/>
      <c r="AJ11" s="1337"/>
      <c r="AK11" s="1337"/>
      <c r="AL11" s="1337"/>
      <c r="AM11" s="1337"/>
      <c r="AN11" s="1337"/>
      <c r="AO11" s="1337"/>
      <c r="AP11" s="1337"/>
    </row>
    <row r="12" spans="1:42" ht="5.0999999999999996" customHeight="1" thickBot="1" x14ac:dyDescent="0.3">
      <c r="A12" s="1166"/>
      <c r="B12" s="1338"/>
      <c r="C12" s="1338"/>
      <c r="D12" s="1338"/>
      <c r="E12" s="1338"/>
      <c r="F12" s="1338"/>
      <c r="G12" s="1338"/>
      <c r="H12" s="1338"/>
      <c r="I12" s="1338"/>
      <c r="J12" s="1338"/>
      <c r="K12" s="1338"/>
      <c r="L12" s="1338"/>
      <c r="M12" s="1338"/>
      <c r="N12" s="1338"/>
      <c r="O12" s="1166"/>
      <c r="P12" s="1338"/>
      <c r="Q12" s="1338"/>
      <c r="R12" s="1338"/>
      <c r="S12" s="1338"/>
      <c r="T12" s="1338"/>
      <c r="U12" s="1338"/>
      <c r="V12" s="1338"/>
      <c r="W12" s="1338"/>
      <c r="X12" s="1338"/>
      <c r="Y12" s="1338"/>
      <c r="Z12" s="1338"/>
      <c r="AA12" s="1338"/>
      <c r="AB12" s="1338"/>
      <c r="AC12" s="1166"/>
      <c r="AD12" s="1338"/>
      <c r="AE12" s="1338"/>
      <c r="AF12" s="1338"/>
      <c r="AG12" s="1338"/>
      <c r="AH12" s="1338"/>
      <c r="AI12" s="1338"/>
      <c r="AJ12" s="1338"/>
      <c r="AK12" s="1338"/>
      <c r="AL12" s="1338"/>
      <c r="AM12" s="1338"/>
      <c r="AN12" s="1338"/>
      <c r="AO12" s="1338"/>
      <c r="AP12" s="1338"/>
    </row>
    <row r="13" spans="1:42" ht="20.100000000000001" customHeight="1" thickBot="1" x14ac:dyDescent="0.3">
      <c r="A13" s="874" t="s">
        <v>29</v>
      </c>
      <c r="B13" s="1337">
        <v>33</v>
      </c>
      <c r="C13" s="1337">
        <v>440</v>
      </c>
      <c r="D13" s="1337">
        <v>218</v>
      </c>
      <c r="E13" s="1337">
        <v>110</v>
      </c>
      <c r="F13" s="1337">
        <v>82</v>
      </c>
      <c r="G13" s="1337">
        <v>60</v>
      </c>
      <c r="H13" s="1337">
        <v>59</v>
      </c>
      <c r="I13" s="1337">
        <v>120</v>
      </c>
      <c r="J13" s="1337">
        <v>464</v>
      </c>
      <c r="K13" s="1337">
        <v>56</v>
      </c>
      <c r="L13" s="1337">
        <v>190</v>
      </c>
      <c r="M13" s="1337">
        <v>226</v>
      </c>
      <c r="N13" s="1337">
        <v>209</v>
      </c>
      <c r="O13" s="874" t="s">
        <v>29</v>
      </c>
      <c r="P13" s="1337">
        <v>60</v>
      </c>
      <c r="Q13" s="1337">
        <v>608</v>
      </c>
      <c r="R13" s="1337">
        <v>54</v>
      </c>
      <c r="S13" s="1337">
        <v>645</v>
      </c>
      <c r="T13" s="1337">
        <v>286</v>
      </c>
      <c r="U13" s="1337">
        <v>304</v>
      </c>
      <c r="V13" s="1337">
        <v>82</v>
      </c>
      <c r="W13" s="1337">
        <v>1056</v>
      </c>
      <c r="X13" s="1337">
        <v>64</v>
      </c>
      <c r="Y13" s="1337">
        <v>163</v>
      </c>
      <c r="Z13" s="1337">
        <v>165</v>
      </c>
      <c r="AA13" s="1337">
        <v>90</v>
      </c>
      <c r="AB13" s="1337">
        <v>224</v>
      </c>
      <c r="AC13" s="874" t="s">
        <v>29</v>
      </c>
      <c r="AD13" s="1337">
        <v>139</v>
      </c>
      <c r="AE13" s="1337">
        <v>146</v>
      </c>
      <c r="AF13" s="1337"/>
      <c r="AG13" s="1337"/>
      <c r="AH13" s="1337"/>
      <c r="AI13" s="1337"/>
      <c r="AJ13" s="1337"/>
      <c r="AK13" s="1337"/>
      <c r="AL13" s="1337"/>
      <c r="AM13" s="1337"/>
      <c r="AN13" s="1337"/>
      <c r="AO13" s="1337"/>
      <c r="AP13" s="1337"/>
    </row>
    <row r="14" spans="1:42" ht="5.0999999999999996" customHeight="1" thickBot="1" x14ac:dyDescent="0.3">
      <c r="A14" s="1166"/>
      <c r="B14" s="1338"/>
      <c r="C14" s="1338"/>
      <c r="D14" s="1338"/>
      <c r="E14" s="1338"/>
      <c r="F14" s="1338"/>
      <c r="G14" s="1338"/>
      <c r="H14" s="1338"/>
      <c r="I14" s="1338"/>
      <c r="J14" s="1338"/>
      <c r="K14" s="1338"/>
      <c r="L14" s="1338"/>
      <c r="M14" s="1338"/>
      <c r="N14" s="1338"/>
      <c r="O14" s="1166"/>
      <c r="P14" s="1338"/>
      <c r="Q14" s="1338"/>
      <c r="R14" s="1338"/>
      <c r="S14" s="1338"/>
      <c r="T14" s="1338"/>
      <c r="U14" s="1338"/>
      <c r="V14" s="1338"/>
      <c r="W14" s="1338"/>
      <c r="X14" s="1338"/>
      <c r="Y14" s="1338"/>
      <c r="Z14" s="1338"/>
      <c r="AA14" s="1338"/>
      <c r="AB14" s="1338"/>
      <c r="AC14" s="1166"/>
      <c r="AD14" s="1338"/>
      <c r="AE14" s="1338"/>
      <c r="AF14" s="1338"/>
      <c r="AG14" s="1338"/>
      <c r="AH14" s="1338"/>
      <c r="AI14" s="1338"/>
      <c r="AJ14" s="1338"/>
      <c r="AK14" s="1338"/>
      <c r="AL14" s="1338"/>
      <c r="AM14" s="1338"/>
      <c r="AN14" s="1338"/>
      <c r="AO14" s="1338"/>
      <c r="AP14" s="1338"/>
    </row>
    <row r="15" spans="1:42" ht="20.100000000000001" customHeight="1" thickBot="1" x14ac:dyDescent="0.3">
      <c r="A15" s="874" t="s">
        <v>30</v>
      </c>
      <c r="B15" s="1337">
        <v>30</v>
      </c>
      <c r="C15" s="1337">
        <v>428</v>
      </c>
      <c r="D15" s="1337">
        <v>227</v>
      </c>
      <c r="E15" s="1337">
        <v>110</v>
      </c>
      <c r="F15" s="1337">
        <v>85</v>
      </c>
      <c r="G15" s="1337">
        <v>60</v>
      </c>
      <c r="H15" s="1337">
        <v>57</v>
      </c>
      <c r="I15" s="1337">
        <v>124</v>
      </c>
      <c r="J15" s="1337">
        <v>457</v>
      </c>
      <c r="K15" s="1337">
        <v>57</v>
      </c>
      <c r="L15" s="1337">
        <v>193</v>
      </c>
      <c r="M15" s="1337">
        <v>234</v>
      </c>
      <c r="N15" s="1337">
        <v>215</v>
      </c>
      <c r="O15" s="874" t="s">
        <v>30</v>
      </c>
      <c r="P15" s="1337">
        <v>64</v>
      </c>
      <c r="Q15" s="1337">
        <v>605</v>
      </c>
      <c r="R15" s="1337">
        <v>57</v>
      </c>
      <c r="S15" s="1337">
        <v>668</v>
      </c>
      <c r="T15" s="1337">
        <v>278</v>
      </c>
      <c r="U15" s="1337">
        <v>296</v>
      </c>
      <c r="V15" s="1337">
        <v>88</v>
      </c>
      <c r="W15" s="1337">
        <v>1056</v>
      </c>
      <c r="X15" s="1337">
        <v>64</v>
      </c>
      <c r="Y15" s="1337">
        <v>166</v>
      </c>
      <c r="Z15" s="1337">
        <v>175</v>
      </c>
      <c r="AA15" s="1337">
        <v>94</v>
      </c>
      <c r="AB15" s="1337">
        <v>223</v>
      </c>
      <c r="AC15" s="874" t="s">
        <v>30</v>
      </c>
      <c r="AD15" s="1337">
        <v>140</v>
      </c>
      <c r="AE15" s="1337">
        <v>152</v>
      </c>
      <c r="AF15" s="1337"/>
      <c r="AG15" s="1337"/>
      <c r="AH15" s="1337"/>
      <c r="AI15" s="1337"/>
      <c r="AJ15" s="1337"/>
      <c r="AK15" s="1337"/>
      <c r="AL15" s="1337"/>
      <c r="AM15" s="1337"/>
      <c r="AN15" s="1337"/>
      <c r="AO15" s="1337"/>
      <c r="AP15" s="1337"/>
    </row>
    <row r="16" spans="1:42" ht="5.0999999999999996" customHeight="1" thickBot="1" x14ac:dyDescent="0.3">
      <c r="A16" s="1166"/>
      <c r="B16" s="1338"/>
      <c r="C16" s="1338"/>
      <c r="D16" s="1338"/>
      <c r="E16" s="1338"/>
      <c r="F16" s="1338"/>
      <c r="G16" s="1338"/>
      <c r="H16" s="1338"/>
      <c r="I16" s="1338"/>
      <c r="J16" s="1338"/>
      <c r="K16" s="1338"/>
      <c r="L16" s="1338"/>
      <c r="M16" s="1338"/>
      <c r="N16" s="1338"/>
      <c r="O16" s="1166"/>
      <c r="P16" s="1338"/>
      <c r="Q16" s="1338"/>
      <c r="R16" s="1338"/>
      <c r="S16" s="1338"/>
      <c r="T16" s="1338"/>
      <c r="U16" s="1338"/>
      <c r="V16" s="1338"/>
      <c r="W16" s="1338"/>
      <c r="X16" s="1338"/>
      <c r="Y16" s="1338"/>
      <c r="Z16" s="1338"/>
      <c r="AA16" s="1338"/>
      <c r="AB16" s="1338"/>
      <c r="AC16" s="1166"/>
      <c r="AD16" s="1338"/>
      <c r="AE16" s="1338"/>
      <c r="AF16" s="1338"/>
      <c r="AG16" s="1338"/>
      <c r="AH16" s="1338"/>
      <c r="AI16" s="1338"/>
      <c r="AJ16" s="1338"/>
      <c r="AK16" s="1338"/>
      <c r="AL16" s="1338"/>
      <c r="AM16" s="1338"/>
      <c r="AN16" s="1338"/>
      <c r="AO16" s="1338"/>
      <c r="AP16" s="1338"/>
    </row>
    <row r="17" spans="1:42" ht="20.100000000000001" customHeight="1" thickBot="1" x14ac:dyDescent="0.3">
      <c r="A17" s="874" t="s">
        <v>31</v>
      </c>
      <c r="B17" s="1337">
        <v>29</v>
      </c>
      <c r="C17" s="1337">
        <v>426</v>
      </c>
      <c r="D17" s="1337">
        <v>228</v>
      </c>
      <c r="E17" s="1337">
        <v>112</v>
      </c>
      <c r="F17" s="1337">
        <v>89</v>
      </c>
      <c r="G17" s="1337">
        <v>61</v>
      </c>
      <c r="H17" s="1337">
        <v>58</v>
      </c>
      <c r="I17" s="1337">
        <v>124</v>
      </c>
      <c r="J17" s="1337">
        <v>456</v>
      </c>
      <c r="K17" s="1337">
        <v>56</v>
      </c>
      <c r="L17" s="1337">
        <v>195</v>
      </c>
      <c r="M17" s="1337">
        <v>247</v>
      </c>
      <c r="N17" s="1337">
        <v>225</v>
      </c>
      <c r="O17" s="874" t="s">
        <v>31</v>
      </c>
      <c r="P17" s="1337">
        <v>62</v>
      </c>
      <c r="Q17" s="1337">
        <v>622</v>
      </c>
      <c r="R17" s="1337">
        <v>55</v>
      </c>
      <c r="S17" s="1337">
        <v>639</v>
      </c>
      <c r="T17" s="1337">
        <v>275</v>
      </c>
      <c r="U17" s="1337">
        <v>295</v>
      </c>
      <c r="V17" s="1337">
        <v>82</v>
      </c>
      <c r="W17" s="1337">
        <v>1056</v>
      </c>
      <c r="X17" s="1337">
        <v>63</v>
      </c>
      <c r="Y17" s="1337">
        <v>167</v>
      </c>
      <c r="Z17" s="1337">
        <v>171</v>
      </c>
      <c r="AA17" s="1337">
        <v>98</v>
      </c>
      <c r="AB17" s="1337">
        <v>221</v>
      </c>
      <c r="AC17" s="874" t="s">
        <v>31</v>
      </c>
      <c r="AD17" s="1337">
        <v>137</v>
      </c>
      <c r="AE17" s="1337">
        <v>148</v>
      </c>
      <c r="AF17" s="1337"/>
      <c r="AG17" s="1337"/>
      <c r="AH17" s="1337"/>
      <c r="AI17" s="1337"/>
      <c r="AJ17" s="1337"/>
      <c r="AK17" s="1337"/>
      <c r="AL17" s="1337"/>
      <c r="AM17" s="1337"/>
      <c r="AN17" s="1337"/>
      <c r="AO17" s="1337"/>
      <c r="AP17" s="1337"/>
    </row>
    <row r="18" spans="1:42" ht="5.0999999999999996" customHeight="1" thickBot="1" x14ac:dyDescent="0.3">
      <c r="A18" s="1166"/>
      <c r="B18" s="1338"/>
      <c r="C18" s="1338"/>
      <c r="D18" s="1338"/>
      <c r="E18" s="1338"/>
      <c r="F18" s="1338"/>
      <c r="G18" s="1338"/>
      <c r="H18" s="1338"/>
      <c r="I18" s="1338"/>
      <c r="J18" s="1338"/>
      <c r="K18" s="1338"/>
      <c r="L18" s="1338"/>
      <c r="M18" s="1338"/>
      <c r="N18" s="1338"/>
      <c r="O18" s="1166"/>
      <c r="P18" s="1338"/>
      <c r="Q18" s="1338"/>
      <c r="R18" s="1338"/>
      <c r="S18" s="1338"/>
      <c r="T18" s="1338"/>
      <c r="U18" s="1338"/>
      <c r="V18" s="1338"/>
      <c r="W18" s="1338"/>
      <c r="X18" s="1338"/>
      <c r="Y18" s="1338"/>
      <c r="Z18" s="1338"/>
      <c r="AA18" s="1338"/>
      <c r="AB18" s="1338"/>
      <c r="AC18" s="1166"/>
      <c r="AD18" s="1338"/>
      <c r="AE18" s="1338"/>
      <c r="AF18" s="1338"/>
      <c r="AG18" s="1338"/>
      <c r="AH18" s="1338"/>
      <c r="AI18" s="1338"/>
      <c r="AJ18" s="1338"/>
      <c r="AK18" s="1338"/>
      <c r="AL18" s="1338"/>
      <c r="AM18" s="1338"/>
      <c r="AN18" s="1338"/>
      <c r="AO18" s="1338"/>
      <c r="AP18" s="1338"/>
    </row>
    <row r="19" spans="1:42" ht="20.100000000000001" customHeight="1" thickBot="1" x14ac:dyDescent="0.3">
      <c r="A19" s="874" t="s">
        <v>32</v>
      </c>
      <c r="B19" s="1337">
        <v>29</v>
      </c>
      <c r="C19" s="1337">
        <v>428</v>
      </c>
      <c r="D19" s="1340">
        <v>231</v>
      </c>
      <c r="E19" s="1337">
        <v>114</v>
      </c>
      <c r="F19" s="1337">
        <v>88</v>
      </c>
      <c r="G19" s="1337">
        <v>61</v>
      </c>
      <c r="H19" s="1337">
        <v>57</v>
      </c>
      <c r="I19" s="1337">
        <v>124</v>
      </c>
      <c r="J19" s="1337">
        <v>453</v>
      </c>
      <c r="K19" s="1337">
        <v>55</v>
      </c>
      <c r="L19" s="1337">
        <v>196</v>
      </c>
      <c r="M19" s="1337">
        <v>250</v>
      </c>
      <c r="N19" s="1337">
        <v>225</v>
      </c>
      <c r="O19" s="874" t="s">
        <v>32</v>
      </c>
      <c r="P19" s="1337">
        <v>62</v>
      </c>
      <c r="Q19" s="1337">
        <v>622</v>
      </c>
      <c r="R19" s="1340">
        <v>55</v>
      </c>
      <c r="S19" s="1337">
        <v>645</v>
      </c>
      <c r="T19" s="1337">
        <v>272</v>
      </c>
      <c r="U19" s="1337">
        <v>294</v>
      </c>
      <c r="V19" s="1337">
        <v>82</v>
      </c>
      <c r="W19" s="1337">
        <v>1062</v>
      </c>
      <c r="X19" s="1337">
        <v>64</v>
      </c>
      <c r="Y19" s="1337">
        <v>168</v>
      </c>
      <c r="Z19" s="1337">
        <v>172</v>
      </c>
      <c r="AA19" s="1337">
        <v>101</v>
      </c>
      <c r="AB19" s="1337">
        <v>222</v>
      </c>
      <c r="AC19" s="874" t="s">
        <v>32</v>
      </c>
      <c r="AD19" s="1337">
        <v>136</v>
      </c>
      <c r="AE19" s="1337">
        <v>150</v>
      </c>
      <c r="AF19" s="1340"/>
      <c r="AG19" s="1337"/>
      <c r="AH19" s="1337"/>
      <c r="AI19" s="1337"/>
      <c r="AJ19" s="1337"/>
      <c r="AK19" s="1337"/>
      <c r="AL19" s="1337"/>
      <c r="AM19" s="1337"/>
      <c r="AN19" s="1337"/>
      <c r="AO19" s="1337"/>
      <c r="AP19" s="1337"/>
    </row>
    <row r="20" spans="1:42" ht="5.0999999999999996" customHeight="1" thickBot="1" x14ac:dyDescent="0.3">
      <c r="A20" s="1166"/>
      <c r="B20" s="1338"/>
      <c r="C20" s="1338"/>
      <c r="D20" s="1338"/>
      <c r="E20" s="1338"/>
      <c r="F20" s="1338"/>
      <c r="G20" s="1338"/>
      <c r="H20" s="1338"/>
      <c r="I20" s="1338"/>
      <c r="J20" s="1338"/>
      <c r="K20" s="1338"/>
      <c r="L20" s="1338"/>
      <c r="M20" s="1338"/>
      <c r="N20" s="1338"/>
      <c r="O20" s="1166"/>
      <c r="P20" s="1338"/>
      <c r="Q20" s="1338"/>
      <c r="R20" s="1338"/>
      <c r="S20" s="1338"/>
      <c r="T20" s="1338"/>
      <c r="U20" s="1338"/>
      <c r="V20" s="1338"/>
      <c r="W20" s="1338"/>
      <c r="X20" s="1338"/>
      <c r="Y20" s="1338"/>
      <c r="Z20" s="1338"/>
      <c r="AA20" s="1338"/>
      <c r="AB20" s="1338"/>
      <c r="AC20" s="1166"/>
      <c r="AD20" s="1338"/>
      <c r="AE20" s="1338"/>
      <c r="AF20" s="1338"/>
      <c r="AG20" s="1338"/>
      <c r="AH20" s="1338"/>
      <c r="AI20" s="1338"/>
      <c r="AJ20" s="1338"/>
      <c r="AK20" s="1338"/>
      <c r="AL20" s="1338"/>
      <c r="AM20" s="1338"/>
      <c r="AN20" s="1338"/>
      <c r="AO20" s="1338"/>
      <c r="AP20" s="1338"/>
    </row>
    <row r="21" spans="1:42" ht="20.100000000000001" customHeight="1" thickBot="1" x14ac:dyDescent="0.3">
      <c r="A21" s="874" t="s">
        <v>33</v>
      </c>
      <c r="B21" s="1337">
        <v>28</v>
      </c>
      <c r="C21" s="1337">
        <v>426</v>
      </c>
      <c r="D21" s="1337">
        <v>230</v>
      </c>
      <c r="E21" s="1337">
        <v>114</v>
      </c>
      <c r="F21" s="1337">
        <v>88</v>
      </c>
      <c r="G21" s="1337">
        <v>60</v>
      </c>
      <c r="H21" s="1337">
        <v>57</v>
      </c>
      <c r="I21" s="1337">
        <v>124</v>
      </c>
      <c r="J21" s="1337">
        <v>451</v>
      </c>
      <c r="K21" s="1337">
        <v>55</v>
      </c>
      <c r="L21" s="1337">
        <v>195</v>
      </c>
      <c r="M21" s="1337">
        <v>251</v>
      </c>
      <c r="N21" s="1337">
        <v>224</v>
      </c>
      <c r="O21" s="874" t="s">
        <v>33</v>
      </c>
      <c r="P21" s="1337">
        <v>62</v>
      </c>
      <c r="Q21" s="1337">
        <v>621</v>
      </c>
      <c r="R21" s="1337">
        <v>55</v>
      </c>
      <c r="S21" s="1337">
        <v>644</v>
      </c>
      <c r="T21" s="1337">
        <v>271</v>
      </c>
      <c r="U21" s="1337">
        <v>295</v>
      </c>
      <c r="V21" s="1337">
        <v>81</v>
      </c>
      <c r="W21" s="1337">
        <v>1064</v>
      </c>
      <c r="X21" s="1337">
        <v>64</v>
      </c>
      <c r="Y21" s="1337">
        <v>169</v>
      </c>
      <c r="Z21" s="1337">
        <v>172</v>
      </c>
      <c r="AA21" s="1337">
        <v>100</v>
      </c>
      <c r="AB21" s="1337">
        <v>221</v>
      </c>
      <c r="AC21" s="874" t="s">
        <v>33</v>
      </c>
      <c r="AD21" s="1337">
        <v>138</v>
      </c>
      <c r="AE21" s="1337">
        <v>149</v>
      </c>
      <c r="AF21" s="1337"/>
      <c r="AG21" s="1337"/>
      <c r="AH21" s="1337"/>
      <c r="AI21" s="1337"/>
      <c r="AJ21" s="1337"/>
      <c r="AK21" s="1337"/>
      <c r="AL21" s="1337"/>
      <c r="AM21" s="1337"/>
      <c r="AN21" s="1337"/>
      <c r="AO21" s="1337"/>
      <c r="AP21" s="1337"/>
    </row>
    <row r="22" spans="1:42" ht="5.0999999999999996" customHeight="1" thickBot="1" x14ac:dyDescent="0.3">
      <c r="A22" s="1166"/>
      <c r="B22" s="1338"/>
      <c r="C22" s="1338"/>
      <c r="D22" s="1338"/>
      <c r="E22" s="1338"/>
      <c r="F22" s="1338"/>
      <c r="G22" s="1338"/>
      <c r="H22" s="1338"/>
      <c r="I22" s="1338"/>
      <c r="J22" s="1338"/>
      <c r="K22" s="1338"/>
      <c r="L22" s="1338"/>
      <c r="M22" s="1338"/>
      <c r="N22" s="1338"/>
      <c r="O22" s="1166"/>
      <c r="P22" s="1338"/>
      <c r="Q22" s="1338"/>
      <c r="R22" s="1338"/>
      <c r="S22" s="1338"/>
      <c r="T22" s="1338"/>
      <c r="U22" s="1338"/>
      <c r="V22" s="1338"/>
      <c r="W22" s="1338"/>
      <c r="X22" s="1338"/>
      <c r="Y22" s="1338"/>
      <c r="Z22" s="1338"/>
      <c r="AA22" s="1338"/>
      <c r="AB22" s="1338"/>
      <c r="AC22" s="1166"/>
      <c r="AD22" s="1338"/>
      <c r="AE22" s="1338"/>
      <c r="AF22" s="1338"/>
      <c r="AG22" s="1338"/>
      <c r="AH22" s="1338"/>
      <c r="AI22" s="1338"/>
      <c r="AJ22" s="1338"/>
      <c r="AK22" s="1338"/>
      <c r="AL22" s="1338"/>
      <c r="AM22" s="1338"/>
      <c r="AN22" s="1338"/>
      <c r="AO22" s="1338"/>
      <c r="AP22" s="1338"/>
    </row>
    <row r="23" spans="1:42" ht="20.100000000000001" customHeight="1" thickBot="1" x14ac:dyDescent="0.3">
      <c r="A23" s="1341" t="s">
        <v>34</v>
      </c>
      <c r="B23" s="1337">
        <v>28</v>
      </c>
      <c r="C23" s="1337">
        <v>426</v>
      </c>
      <c r="D23" s="1337">
        <v>232</v>
      </c>
      <c r="E23" s="1337">
        <v>114</v>
      </c>
      <c r="F23" s="1337">
        <v>88</v>
      </c>
      <c r="G23" s="1337">
        <v>60</v>
      </c>
      <c r="H23" s="1337">
        <v>57</v>
      </c>
      <c r="I23" s="1337">
        <v>123</v>
      </c>
      <c r="J23" s="1337">
        <v>452</v>
      </c>
      <c r="K23" s="1337">
        <v>55</v>
      </c>
      <c r="L23" s="1337">
        <v>194</v>
      </c>
      <c r="M23" s="1337">
        <v>253</v>
      </c>
      <c r="N23" s="1337">
        <v>224</v>
      </c>
      <c r="O23" s="1341" t="s">
        <v>34</v>
      </c>
      <c r="P23" s="1337">
        <v>62</v>
      </c>
      <c r="Q23" s="1337">
        <v>623</v>
      </c>
      <c r="R23" s="1337">
        <v>54</v>
      </c>
      <c r="S23" s="1337">
        <v>642</v>
      </c>
      <c r="T23" s="1337">
        <v>269</v>
      </c>
      <c r="U23" s="1337">
        <v>293</v>
      </c>
      <c r="V23" s="1337">
        <v>80</v>
      </c>
      <c r="W23" s="1337">
        <v>1063</v>
      </c>
      <c r="X23" s="1337">
        <v>64</v>
      </c>
      <c r="Y23" s="1337">
        <v>170</v>
      </c>
      <c r="Z23" s="1337">
        <v>171</v>
      </c>
      <c r="AA23" s="1337">
        <v>101</v>
      </c>
      <c r="AB23" s="1337">
        <v>220</v>
      </c>
      <c r="AC23" s="1341" t="s">
        <v>34</v>
      </c>
      <c r="AD23" s="1337">
        <v>137</v>
      </c>
      <c r="AE23" s="1337">
        <v>148</v>
      </c>
      <c r="AF23" s="1337"/>
      <c r="AG23" s="1337"/>
      <c r="AH23" s="1337"/>
      <c r="AI23" s="1337"/>
      <c r="AJ23" s="1337"/>
      <c r="AK23" s="1337"/>
      <c r="AL23" s="1337"/>
      <c r="AM23" s="1337"/>
      <c r="AN23" s="1337"/>
      <c r="AO23" s="1337"/>
      <c r="AP23" s="1337"/>
    </row>
    <row r="24" spans="1:42" ht="5.0999999999999996" customHeight="1" thickBot="1" x14ac:dyDescent="0.3">
      <c r="A24" s="1166"/>
      <c r="B24" s="1338"/>
      <c r="C24" s="1338"/>
      <c r="D24" s="1338"/>
      <c r="E24" s="1338"/>
      <c r="F24" s="1338"/>
      <c r="G24" s="1338"/>
      <c r="H24" s="1338"/>
      <c r="I24" s="1338"/>
      <c r="J24" s="1338"/>
      <c r="K24" s="1338"/>
      <c r="L24" s="1338"/>
      <c r="M24" s="1338"/>
      <c r="N24" s="1338"/>
      <c r="O24" s="1166"/>
      <c r="P24" s="1338"/>
      <c r="Q24" s="1338"/>
      <c r="R24" s="1338"/>
      <c r="S24" s="1338"/>
      <c r="T24" s="1338"/>
      <c r="U24" s="1338"/>
      <c r="V24" s="1338"/>
      <c r="W24" s="1338"/>
      <c r="X24" s="1338"/>
      <c r="Y24" s="1338"/>
      <c r="Z24" s="1338"/>
      <c r="AA24" s="1338"/>
      <c r="AB24" s="1338"/>
      <c r="AC24" s="1166"/>
      <c r="AD24" s="1338"/>
      <c r="AE24" s="1338"/>
      <c r="AF24" s="1338"/>
      <c r="AG24" s="1338"/>
      <c r="AH24" s="1338"/>
      <c r="AI24" s="1338"/>
      <c r="AJ24" s="1338"/>
      <c r="AK24" s="1338"/>
      <c r="AL24" s="1338"/>
      <c r="AM24" s="1338"/>
      <c r="AN24" s="1338"/>
      <c r="AO24" s="1338"/>
      <c r="AP24" s="1338"/>
    </row>
    <row r="25" spans="1:42" ht="20.100000000000001" customHeight="1" thickBot="1" x14ac:dyDescent="0.3">
      <c r="A25" s="874" t="s">
        <v>35</v>
      </c>
      <c r="B25" s="1337">
        <v>31</v>
      </c>
      <c r="C25" s="1337">
        <v>430</v>
      </c>
      <c r="D25" s="1337">
        <v>234</v>
      </c>
      <c r="E25" s="1337">
        <v>110</v>
      </c>
      <c r="F25" s="1337">
        <v>86</v>
      </c>
      <c r="G25" s="1337">
        <v>60</v>
      </c>
      <c r="H25" s="1337">
        <v>57</v>
      </c>
      <c r="I25" s="1337">
        <v>130</v>
      </c>
      <c r="J25" s="1337">
        <v>454</v>
      </c>
      <c r="K25" s="1337">
        <v>55</v>
      </c>
      <c r="L25" s="1337">
        <v>188</v>
      </c>
      <c r="M25" s="1337">
        <v>248</v>
      </c>
      <c r="N25" s="1337">
        <v>228</v>
      </c>
      <c r="O25" s="874" t="s">
        <v>35</v>
      </c>
      <c r="P25" s="1337">
        <v>62</v>
      </c>
      <c r="Q25" s="1337">
        <v>651</v>
      </c>
      <c r="R25" s="1337">
        <v>57</v>
      </c>
      <c r="S25" s="1337">
        <v>650</v>
      </c>
      <c r="T25" s="1337">
        <v>325</v>
      </c>
      <c r="U25" s="1337">
        <v>297</v>
      </c>
      <c r="V25" s="1337">
        <v>80</v>
      </c>
      <c r="W25" s="1337">
        <v>1066</v>
      </c>
      <c r="X25" s="1337">
        <v>65</v>
      </c>
      <c r="Y25" s="1337">
        <v>168</v>
      </c>
      <c r="Z25" s="1337">
        <v>172</v>
      </c>
      <c r="AA25" s="1337">
        <v>105</v>
      </c>
      <c r="AB25" s="1337">
        <v>219</v>
      </c>
      <c r="AC25" s="874" t="s">
        <v>35</v>
      </c>
      <c r="AD25" s="1337">
        <v>135</v>
      </c>
      <c r="AE25" s="1337">
        <v>155</v>
      </c>
      <c r="AF25" s="1337"/>
      <c r="AG25" s="1337"/>
      <c r="AH25" s="1337"/>
      <c r="AI25" s="1337"/>
      <c r="AJ25" s="1337"/>
      <c r="AK25" s="1337"/>
      <c r="AL25" s="1337"/>
      <c r="AM25" s="1337"/>
      <c r="AN25" s="1337"/>
      <c r="AO25" s="1337"/>
      <c r="AP25" s="1337"/>
    </row>
    <row r="26" spans="1:42" ht="5.0999999999999996" customHeight="1" thickBot="1" x14ac:dyDescent="0.3">
      <c r="A26" s="1166"/>
      <c r="B26" s="1338"/>
      <c r="C26" s="1338"/>
      <c r="D26" s="1338"/>
      <c r="E26" s="1338"/>
      <c r="F26" s="1338"/>
      <c r="G26" s="1338"/>
      <c r="H26" s="1338"/>
      <c r="I26" s="1338"/>
      <c r="J26" s="1338"/>
      <c r="K26" s="1338"/>
      <c r="L26" s="1338"/>
      <c r="M26" s="1338"/>
      <c r="N26" s="1338"/>
      <c r="O26" s="1166"/>
      <c r="P26" s="1338"/>
      <c r="Q26" s="1338"/>
      <c r="R26" s="1338"/>
      <c r="S26" s="1338"/>
      <c r="T26" s="1338"/>
      <c r="U26" s="1338"/>
      <c r="V26" s="1338"/>
      <c r="W26" s="1338"/>
      <c r="X26" s="1338"/>
      <c r="Y26" s="1338"/>
      <c r="Z26" s="1338"/>
      <c r="AA26" s="1338"/>
      <c r="AB26" s="1338"/>
      <c r="AC26" s="1166"/>
      <c r="AD26" s="1338"/>
      <c r="AE26" s="1338"/>
      <c r="AF26" s="1338"/>
      <c r="AG26" s="1338"/>
      <c r="AH26" s="1338"/>
      <c r="AI26" s="1338"/>
      <c r="AJ26" s="1338"/>
      <c r="AK26" s="1338"/>
      <c r="AL26" s="1338"/>
      <c r="AM26" s="1338"/>
      <c r="AN26" s="1338"/>
      <c r="AO26" s="1338"/>
      <c r="AP26" s="1338"/>
    </row>
    <row r="27" spans="1:42" ht="20.100000000000001" customHeight="1" thickBot="1" x14ac:dyDescent="0.3">
      <c r="A27" s="874" t="s">
        <v>36</v>
      </c>
      <c r="B27" s="1337">
        <v>29</v>
      </c>
      <c r="C27" s="1337">
        <v>425</v>
      </c>
      <c r="D27" s="1337">
        <v>235</v>
      </c>
      <c r="E27" s="1337">
        <v>112</v>
      </c>
      <c r="F27" s="1337">
        <v>84</v>
      </c>
      <c r="G27" s="1337">
        <v>62</v>
      </c>
      <c r="H27" s="1337">
        <v>58</v>
      </c>
      <c r="I27" s="1337">
        <v>130</v>
      </c>
      <c r="J27" s="1337">
        <v>452</v>
      </c>
      <c r="K27" s="1337">
        <v>56</v>
      </c>
      <c r="L27" s="1337">
        <v>192</v>
      </c>
      <c r="M27" s="1337">
        <v>248</v>
      </c>
      <c r="N27" s="1337">
        <v>231</v>
      </c>
      <c r="O27" s="874" t="s">
        <v>36</v>
      </c>
      <c r="P27" s="1337">
        <v>62</v>
      </c>
      <c r="Q27" s="1337">
        <v>651</v>
      </c>
      <c r="R27" s="1337">
        <v>57</v>
      </c>
      <c r="S27" s="1337">
        <v>649</v>
      </c>
      <c r="T27" s="1337">
        <v>345</v>
      </c>
      <c r="U27" s="1337">
        <v>297</v>
      </c>
      <c r="V27" s="1337">
        <v>79</v>
      </c>
      <c r="W27" s="1337">
        <v>1061</v>
      </c>
      <c r="X27" s="1337">
        <v>64</v>
      </c>
      <c r="Y27" s="1337">
        <v>167</v>
      </c>
      <c r="Z27" s="1337">
        <v>172</v>
      </c>
      <c r="AA27" s="1337">
        <v>106</v>
      </c>
      <c r="AB27" s="1337">
        <v>217</v>
      </c>
      <c r="AC27" s="874" t="s">
        <v>36</v>
      </c>
      <c r="AD27" s="1337">
        <v>136</v>
      </c>
      <c r="AE27" s="1337">
        <v>152</v>
      </c>
      <c r="AF27" s="1337"/>
      <c r="AG27" s="1337"/>
      <c r="AH27" s="1337"/>
      <c r="AI27" s="1337"/>
      <c r="AJ27" s="1337"/>
      <c r="AK27" s="1337"/>
      <c r="AL27" s="1337"/>
      <c r="AM27" s="1337"/>
      <c r="AN27" s="1337"/>
      <c r="AO27" s="1337"/>
      <c r="AP27" s="1337"/>
    </row>
    <row r="28" spans="1:42" ht="5.0999999999999996" customHeight="1" thickBot="1" x14ac:dyDescent="0.3">
      <c r="A28" s="1166"/>
      <c r="B28" s="1338"/>
      <c r="C28" s="1338"/>
      <c r="D28" s="1338"/>
      <c r="E28" s="1338"/>
      <c r="F28" s="1338"/>
      <c r="G28" s="1338"/>
      <c r="H28" s="1338"/>
      <c r="I28" s="1338"/>
      <c r="J28" s="1338"/>
      <c r="K28" s="1338"/>
      <c r="L28" s="1338"/>
      <c r="M28" s="1338"/>
      <c r="N28" s="1338"/>
      <c r="O28" s="1166"/>
      <c r="P28" s="1338"/>
      <c r="Q28" s="1338"/>
      <c r="R28" s="1338"/>
      <c r="S28" s="1338"/>
      <c r="T28" s="1338"/>
      <c r="U28" s="1338"/>
      <c r="V28" s="1338"/>
      <c r="W28" s="1338"/>
      <c r="X28" s="1338"/>
      <c r="Y28" s="1338"/>
      <c r="Z28" s="1338"/>
      <c r="AA28" s="1338"/>
      <c r="AB28" s="1338"/>
      <c r="AC28" s="1166"/>
      <c r="AD28" s="1338"/>
      <c r="AE28" s="1338"/>
      <c r="AF28" s="1338"/>
      <c r="AG28" s="1338"/>
      <c r="AH28" s="1338"/>
      <c r="AI28" s="1338"/>
      <c r="AJ28" s="1338"/>
      <c r="AK28" s="1338"/>
      <c r="AL28" s="1338"/>
      <c r="AM28" s="1338"/>
      <c r="AN28" s="1338"/>
      <c r="AO28" s="1338"/>
      <c r="AP28" s="1338"/>
    </row>
    <row r="29" spans="1:42" ht="20.100000000000001" customHeight="1" thickBot="1" x14ac:dyDescent="0.3">
      <c r="A29" s="874" t="s">
        <v>37</v>
      </c>
      <c r="B29" s="1337">
        <v>29</v>
      </c>
      <c r="C29" s="1337">
        <v>428</v>
      </c>
      <c r="D29" s="1337">
        <v>236</v>
      </c>
      <c r="E29" s="1337">
        <v>113</v>
      </c>
      <c r="F29" s="1337">
        <v>84</v>
      </c>
      <c r="G29" s="1337">
        <v>64</v>
      </c>
      <c r="H29" s="1337">
        <v>58</v>
      </c>
      <c r="I29" s="1337">
        <v>129</v>
      </c>
      <c r="J29" s="1337">
        <v>450</v>
      </c>
      <c r="K29" s="1337">
        <v>56</v>
      </c>
      <c r="L29" s="1337">
        <v>192</v>
      </c>
      <c r="M29" s="1337">
        <v>251</v>
      </c>
      <c r="N29" s="1337">
        <v>230</v>
      </c>
      <c r="O29" s="874" t="s">
        <v>37</v>
      </c>
      <c r="P29" s="1337">
        <v>62</v>
      </c>
      <c r="Q29" s="1337">
        <v>651</v>
      </c>
      <c r="R29" s="1337">
        <v>57</v>
      </c>
      <c r="S29" s="1337">
        <v>648</v>
      </c>
      <c r="T29" s="1337">
        <v>350</v>
      </c>
      <c r="U29" s="1337">
        <v>296</v>
      </c>
      <c r="V29" s="1337">
        <v>77</v>
      </c>
      <c r="W29" s="1337">
        <v>1060</v>
      </c>
      <c r="X29" s="1337">
        <v>63</v>
      </c>
      <c r="Y29" s="1337">
        <v>167</v>
      </c>
      <c r="Z29" s="1337">
        <v>173</v>
      </c>
      <c r="AA29" s="1337">
        <v>105</v>
      </c>
      <c r="AB29" s="1337">
        <v>215</v>
      </c>
      <c r="AC29" s="874" t="s">
        <v>37</v>
      </c>
      <c r="AD29" s="1337">
        <v>132</v>
      </c>
      <c r="AE29" s="1337">
        <v>157</v>
      </c>
      <c r="AF29" s="1337"/>
      <c r="AG29" s="1337"/>
      <c r="AH29" s="1337"/>
      <c r="AI29" s="1337"/>
      <c r="AJ29" s="1337"/>
      <c r="AK29" s="1337"/>
      <c r="AL29" s="1337"/>
      <c r="AM29" s="1337"/>
      <c r="AN29" s="1337"/>
      <c r="AO29" s="1337"/>
      <c r="AP29" s="1337"/>
    </row>
    <row r="30" spans="1:42" ht="9" customHeight="1" thickBot="1" x14ac:dyDescent="0.25">
      <c r="A30" s="105"/>
      <c r="B30" s="1342"/>
      <c r="C30" s="1342"/>
      <c r="D30" s="1342"/>
      <c r="E30" s="1342"/>
      <c r="F30" s="1342"/>
      <c r="G30" s="1342"/>
      <c r="H30" s="1342"/>
      <c r="I30" s="1342"/>
      <c r="J30" s="1342"/>
      <c r="K30" s="1342"/>
      <c r="L30" s="1342"/>
      <c r="M30" s="1342"/>
      <c r="N30" s="1342"/>
      <c r="O30" s="105"/>
      <c r="P30" s="1342"/>
      <c r="Q30" s="1342"/>
      <c r="R30" s="1342"/>
      <c r="S30" s="1342"/>
      <c r="T30" s="1342"/>
      <c r="U30" s="1342"/>
      <c r="V30" s="1342"/>
      <c r="W30" s="1342"/>
      <c r="X30" s="1342"/>
      <c r="Y30" s="1342"/>
      <c r="Z30" s="1342"/>
      <c r="AA30" s="1342"/>
      <c r="AB30" s="1342"/>
      <c r="AC30" s="105"/>
      <c r="AD30" s="1342"/>
      <c r="AE30" s="1342"/>
      <c r="AF30" s="1342"/>
      <c r="AG30" s="1342"/>
      <c r="AH30" s="1342"/>
      <c r="AI30" s="1342"/>
      <c r="AJ30" s="1342"/>
      <c r="AK30" s="1342"/>
      <c r="AL30" s="1342"/>
      <c r="AM30" s="1342"/>
      <c r="AN30" s="1342"/>
      <c r="AO30" s="1342"/>
      <c r="AP30" s="1342"/>
    </row>
    <row r="31" spans="1:42" ht="15" customHeight="1" x14ac:dyDescent="0.2">
      <c r="A31" s="1323" t="s">
        <v>196</v>
      </c>
      <c r="B31" s="1419" t="s">
        <v>404</v>
      </c>
      <c r="C31" s="1419" t="s">
        <v>405</v>
      </c>
      <c r="D31" s="1419" t="s">
        <v>406</v>
      </c>
      <c r="E31" s="1419" t="s">
        <v>407</v>
      </c>
      <c r="F31" s="1419" t="s">
        <v>408</v>
      </c>
      <c r="G31" s="1419" t="s">
        <v>409</v>
      </c>
      <c r="H31" s="1419" t="s">
        <v>410</v>
      </c>
      <c r="I31" s="1419" t="s">
        <v>411</v>
      </c>
      <c r="J31" s="1419" t="s">
        <v>412</v>
      </c>
      <c r="K31" s="1419" t="s">
        <v>413</v>
      </c>
      <c r="L31" s="1419" t="s">
        <v>414</v>
      </c>
      <c r="M31" s="1419" t="s">
        <v>415</v>
      </c>
      <c r="N31" s="1419" t="s">
        <v>416</v>
      </c>
      <c r="O31" s="1323" t="s">
        <v>196</v>
      </c>
      <c r="P31" s="1419" t="s">
        <v>417</v>
      </c>
      <c r="Q31" s="1419" t="s">
        <v>418</v>
      </c>
      <c r="R31" s="1419" t="s">
        <v>419</v>
      </c>
      <c r="S31" s="1419" t="s">
        <v>420</v>
      </c>
      <c r="T31" s="1419" t="s">
        <v>421</v>
      </c>
      <c r="U31" s="1419" t="s">
        <v>422</v>
      </c>
      <c r="V31" s="1419" t="s">
        <v>423</v>
      </c>
      <c r="W31" s="1419" t="s">
        <v>424</v>
      </c>
      <c r="X31" s="1419" t="s">
        <v>425</v>
      </c>
      <c r="Y31" s="1419" t="s">
        <v>426</v>
      </c>
      <c r="Z31" s="1419" t="s">
        <v>427</v>
      </c>
      <c r="AA31" s="1419" t="s">
        <v>428</v>
      </c>
      <c r="AB31" s="1419" t="s">
        <v>429</v>
      </c>
      <c r="AC31" s="1323" t="s">
        <v>196</v>
      </c>
      <c r="AD31" s="1419" t="s">
        <v>430</v>
      </c>
      <c r="AE31" s="1419" t="s">
        <v>431</v>
      </c>
      <c r="AF31" s="1419"/>
      <c r="AG31" s="1419"/>
      <c r="AH31" s="1419"/>
      <c r="AI31" s="1419"/>
      <c r="AJ31" s="1419"/>
      <c r="AK31" s="1419"/>
      <c r="AL31" s="1419"/>
      <c r="AM31" s="1419"/>
      <c r="AN31" s="1419"/>
      <c r="AO31" s="1419"/>
      <c r="AP31" s="1419"/>
    </row>
    <row r="32" spans="1:42" x14ac:dyDescent="0.2">
      <c r="A32" s="1345" t="s">
        <v>361</v>
      </c>
      <c r="B32" s="1400"/>
      <c r="C32" s="1400"/>
      <c r="D32" s="1400"/>
      <c r="E32" s="1400"/>
      <c r="F32" s="1400"/>
      <c r="G32" s="1400"/>
      <c r="H32" s="1400"/>
      <c r="I32" s="1400"/>
      <c r="J32" s="1400"/>
      <c r="K32" s="1400"/>
      <c r="L32" s="1400"/>
      <c r="M32" s="1400"/>
      <c r="N32" s="1400"/>
      <c r="O32" s="1345" t="s">
        <v>361</v>
      </c>
      <c r="P32" s="1400"/>
      <c r="Q32" s="1400"/>
      <c r="R32" s="1400"/>
      <c r="S32" s="1400"/>
      <c r="T32" s="1400"/>
      <c r="U32" s="1400"/>
      <c r="V32" s="1400"/>
      <c r="W32" s="1400"/>
      <c r="X32" s="1400"/>
      <c r="Y32" s="1400"/>
      <c r="Z32" s="1400"/>
      <c r="AA32" s="1400"/>
      <c r="AB32" s="1400"/>
      <c r="AC32" s="1345" t="s">
        <v>361</v>
      </c>
      <c r="AD32" s="1400"/>
      <c r="AE32" s="1400"/>
      <c r="AF32" s="1400"/>
      <c r="AG32" s="1400"/>
      <c r="AH32" s="1400"/>
      <c r="AI32" s="1400"/>
      <c r="AJ32" s="1400"/>
      <c r="AK32" s="1400"/>
      <c r="AL32" s="1400"/>
      <c r="AM32" s="1400"/>
      <c r="AN32" s="1400"/>
      <c r="AO32" s="1400"/>
      <c r="AP32" s="1400"/>
    </row>
    <row r="33" spans="1:42" ht="13.5" thickBot="1" x14ac:dyDescent="0.25">
      <c r="A33" s="1346"/>
      <c r="B33" s="1401"/>
      <c r="C33" s="1401"/>
      <c r="D33" s="1401"/>
      <c r="E33" s="1401"/>
      <c r="F33" s="1401"/>
      <c r="G33" s="1401"/>
      <c r="H33" s="1401"/>
      <c r="I33" s="1401"/>
      <c r="J33" s="1401"/>
      <c r="K33" s="1401"/>
      <c r="L33" s="1401"/>
      <c r="M33" s="1401"/>
      <c r="N33" s="1401"/>
      <c r="O33" s="1346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346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</row>
  </sheetData>
  <mergeCells count="45">
    <mergeCell ref="G31:G33"/>
    <mergeCell ref="B1:N1"/>
    <mergeCell ref="P1:AB1"/>
    <mergeCell ref="AD1:AP1"/>
    <mergeCell ref="B2:N2"/>
    <mergeCell ref="P2:AB2"/>
    <mergeCell ref="AD2:AP2"/>
    <mergeCell ref="B31:B33"/>
    <mergeCell ref="C31:C33"/>
    <mergeCell ref="D31:D33"/>
    <mergeCell ref="E31:E33"/>
    <mergeCell ref="F31:F33"/>
    <mergeCell ref="T31:T33"/>
    <mergeCell ref="H31:H33"/>
    <mergeCell ref="I31:I33"/>
    <mergeCell ref="J31:J33"/>
    <mergeCell ref="K31:K33"/>
    <mergeCell ref="L31:L33"/>
    <mergeCell ref="M31:M33"/>
    <mergeCell ref="N31:N33"/>
    <mergeCell ref="P31:P33"/>
    <mergeCell ref="Q31:Q33"/>
    <mergeCell ref="R31:R33"/>
    <mergeCell ref="S31:S33"/>
    <mergeCell ref="AG31:AG33"/>
    <mergeCell ref="U31:U33"/>
    <mergeCell ref="V31:V33"/>
    <mergeCell ref="W31:W33"/>
    <mergeCell ref="X31:X33"/>
    <mergeCell ref="Y31:Y33"/>
    <mergeCell ref="Z31:Z33"/>
    <mergeCell ref="AA31:AA33"/>
    <mergeCell ref="AB31:AB33"/>
    <mergeCell ref="AD31:AD33"/>
    <mergeCell ref="AE31:AE33"/>
    <mergeCell ref="AF31:AF33"/>
    <mergeCell ref="AN31:AN33"/>
    <mergeCell ref="AO31:AO33"/>
    <mergeCell ref="AP31:AP33"/>
    <mergeCell ref="AH31:AH33"/>
    <mergeCell ref="AI31:AI33"/>
    <mergeCell ref="AJ31:AJ33"/>
    <mergeCell ref="AK31:AK33"/>
    <mergeCell ref="AL31:AL33"/>
    <mergeCell ref="AM31:AM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zoomScale="86" zoomScaleNormal="86" workbookViewId="0">
      <selection activeCell="K35" sqref="K35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39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2.5" customHeight="1" thickBot="1" x14ac:dyDescent="0.3">
      <c r="A5" s="138"/>
      <c r="B5" s="139" t="s">
        <v>15</v>
      </c>
      <c r="C5" s="139"/>
      <c r="D5" s="140"/>
      <c r="E5" s="1365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366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32178</v>
      </c>
      <c r="F7" s="166">
        <v>58234</v>
      </c>
      <c r="G7" s="167">
        <v>145</v>
      </c>
      <c r="H7" s="168">
        <v>12</v>
      </c>
      <c r="I7" s="169">
        <v>11</v>
      </c>
      <c r="J7" s="170">
        <v>251</v>
      </c>
      <c r="K7" s="171">
        <v>3242</v>
      </c>
      <c r="L7" s="172">
        <v>209</v>
      </c>
      <c r="M7" s="173">
        <v>122</v>
      </c>
      <c r="N7" s="174">
        <v>24</v>
      </c>
      <c r="O7" s="175">
        <v>708</v>
      </c>
      <c r="P7" s="176">
        <f t="shared" ref="P7:P12" si="0">SUM(E7:O7)</f>
        <v>95136</v>
      </c>
      <c r="Q7" s="177">
        <f>SUM(P7)</f>
        <v>95136</v>
      </c>
      <c r="R7" s="126"/>
    </row>
    <row r="8" spans="1:18" ht="21.95" customHeight="1" x14ac:dyDescent="0.35">
      <c r="A8" s="138"/>
      <c r="B8" s="178" t="s">
        <v>26</v>
      </c>
      <c r="C8" s="179" t="s">
        <v>42</v>
      </c>
      <c r="D8" s="180"/>
      <c r="E8" s="181">
        <v>79060</v>
      </c>
      <c r="F8" s="182">
        <v>2730</v>
      </c>
      <c r="G8" s="183">
        <v>9086</v>
      </c>
      <c r="H8" s="184">
        <v>76</v>
      </c>
      <c r="I8" s="185">
        <v>88</v>
      </c>
      <c r="J8" s="186">
        <v>9</v>
      </c>
      <c r="K8" s="187">
        <v>5955</v>
      </c>
      <c r="L8" s="188">
        <v>383</v>
      </c>
      <c r="M8" s="189">
        <v>20</v>
      </c>
      <c r="N8" s="190">
        <v>991</v>
      </c>
      <c r="O8" s="191">
        <v>71</v>
      </c>
      <c r="P8" s="192">
        <f t="shared" si="0"/>
        <v>98469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51917</v>
      </c>
      <c r="F9" s="197">
        <v>375</v>
      </c>
      <c r="G9" s="198">
        <v>1426</v>
      </c>
      <c r="H9" s="199">
        <v>14</v>
      </c>
      <c r="I9" s="200">
        <v>16</v>
      </c>
      <c r="J9" s="201">
        <v>22</v>
      </c>
      <c r="K9" s="202">
        <v>1196</v>
      </c>
      <c r="L9" s="203">
        <v>52</v>
      </c>
      <c r="M9" s="204">
        <v>13</v>
      </c>
      <c r="N9" s="205">
        <v>356</v>
      </c>
      <c r="O9" s="206">
        <v>22</v>
      </c>
      <c r="P9" s="207">
        <f t="shared" si="0"/>
        <v>55409</v>
      </c>
      <c r="Q9" s="208">
        <f>SUM(P8+P9)</f>
        <v>153878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3"/>
      <c r="I10" s="214"/>
      <c r="J10" s="215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6"/>
      <c r="I11" s="227"/>
      <c r="J11" s="228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M12" si="1">SUM(E7:E11)</f>
        <v>163155</v>
      </c>
      <c r="F12" s="240">
        <f t="shared" si="1"/>
        <v>61339</v>
      </c>
      <c r="G12" s="239">
        <f t="shared" si="1"/>
        <v>10657</v>
      </c>
      <c r="H12" s="240">
        <f>SUM(H7:H9)</f>
        <v>102</v>
      </c>
      <c r="I12" s="239">
        <f>SUM(I7:I9)</f>
        <v>115</v>
      </c>
      <c r="J12" s="240">
        <f t="shared" si="1"/>
        <v>282</v>
      </c>
      <c r="K12" s="239">
        <f t="shared" si="1"/>
        <v>10393</v>
      </c>
      <c r="L12" s="240">
        <f t="shared" si="1"/>
        <v>644</v>
      </c>
      <c r="M12" s="241">
        <f t="shared" si="1"/>
        <v>155</v>
      </c>
      <c r="N12" s="239">
        <f>SUM(N7:N9)</f>
        <v>1371</v>
      </c>
      <c r="O12" s="240">
        <f>SUM(O7:O9)</f>
        <v>801</v>
      </c>
      <c r="P12" s="239">
        <f t="shared" si="0"/>
        <v>249014</v>
      </c>
      <c r="Q12" s="242">
        <f>SUM(P7:P11)</f>
        <v>249014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8"/>
      <c r="H13" s="249"/>
      <c r="I13" s="248"/>
      <c r="J13" s="250"/>
      <c r="K13" s="251"/>
      <c r="L13" s="252"/>
      <c r="M13" s="253"/>
      <c r="N13" s="254"/>
      <c r="O13" s="255"/>
      <c r="P13" s="256"/>
      <c r="Q13" s="257">
        <f>SUM(P7:P13)</f>
        <v>498028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263"/>
      <c r="H14" s="264"/>
      <c r="I14" s="263"/>
      <c r="J14" s="265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32066</v>
      </c>
      <c r="F15" s="166">
        <v>58236</v>
      </c>
      <c r="G15" s="167">
        <v>145</v>
      </c>
      <c r="H15" s="168">
        <v>12</v>
      </c>
      <c r="I15" s="169">
        <v>11</v>
      </c>
      <c r="J15" s="170">
        <v>248</v>
      </c>
      <c r="K15" s="171">
        <v>3333</v>
      </c>
      <c r="L15" s="172">
        <v>212</v>
      </c>
      <c r="M15" s="173">
        <v>121</v>
      </c>
      <c r="N15" s="174">
        <v>27</v>
      </c>
      <c r="O15" s="175">
        <v>710</v>
      </c>
      <c r="P15" s="176">
        <f t="shared" ref="P15:P20" si="2">SUM(E15:O15)</f>
        <v>95121</v>
      </c>
      <c r="Q15" s="275">
        <f>SUM(P15)</f>
        <v>95121</v>
      </c>
      <c r="R15" s="126"/>
    </row>
    <row r="16" spans="1:18" ht="21.95" customHeight="1" x14ac:dyDescent="0.35">
      <c r="A16" s="138"/>
      <c r="B16" s="276" t="s">
        <v>27</v>
      </c>
      <c r="C16" s="179" t="s">
        <v>42</v>
      </c>
      <c r="D16" s="277"/>
      <c r="E16" s="181">
        <v>79156</v>
      </c>
      <c r="F16" s="182">
        <v>2745</v>
      </c>
      <c r="G16" s="183">
        <v>9107</v>
      </c>
      <c r="H16" s="184">
        <v>82</v>
      </c>
      <c r="I16" s="185">
        <v>92</v>
      </c>
      <c r="J16" s="186">
        <v>8</v>
      </c>
      <c r="K16" s="187">
        <v>5851</v>
      </c>
      <c r="L16" s="188">
        <v>386</v>
      </c>
      <c r="M16" s="189">
        <v>20</v>
      </c>
      <c r="N16" s="190">
        <v>1004</v>
      </c>
      <c r="O16" s="191">
        <v>71</v>
      </c>
      <c r="P16" s="192">
        <f t="shared" si="2"/>
        <v>98522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52012</v>
      </c>
      <c r="F17" s="197">
        <v>377</v>
      </c>
      <c r="G17" s="198">
        <v>1423</v>
      </c>
      <c r="H17" s="199">
        <v>15</v>
      </c>
      <c r="I17" s="200">
        <v>16</v>
      </c>
      <c r="J17" s="201">
        <v>22</v>
      </c>
      <c r="K17" s="202">
        <v>1202</v>
      </c>
      <c r="L17" s="203">
        <v>53</v>
      </c>
      <c r="M17" s="204">
        <v>13</v>
      </c>
      <c r="N17" s="205">
        <v>364</v>
      </c>
      <c r="O17" s="206">
        <v>21</v>
      </c>
      <c r="P17" s="207">
        <f t="shared" si="2"/>
        <v>55518</v>
      </c>
      <c r="Q17" s="208">
        <f>SUM(P16+P17)</f>
        <v>154040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3">
        <v>13</v>
      </c>
      <c r="I18" s="214"/>
      <c r="J18" s="215"/>
      <c r="K18" s="216"/>
      <c r="L18" s="281"/>
      <c r="M18" s="218"/>
      <c r="N18" s="219"/>
      <c r="O18" s="220"/>
      <c r="P18" s="210">
        <f t="shared" si="2"/>
        <v>13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6"/>
      <c r="I19" s="227"/>
      <c r="J19" s="228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13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163234</v>
      </c>
      <c r="F20" s="240">
        <f t="shared" si="3"/>
        <v>61358</v>
      </c>
      <c r="G20" s="239">
        <f t="shared" si="3"/>
        <v>10675</v>
      </c>
      <c r="H20" s="240">
        <f>SUM(H15:H17)</f>
        <v>109</v>
      </c>
      <c r="I20" s="239">
        <f>SUM(I15:I17)</f>
        <v>119</v>
      </c>
      <c r="J20" s="240">
        <f t="shared" si="3"/>
        <v>278</v>
      </c>
      <c r="K20" s="239">
        <f t="shared" si="3"/>
        <v>10386</v>
      </c>
      <c r="L20" s="240">
        <f t="shared" si="3"/>
        <v>651</v>
      </c>
      <c r="M20" s="241">
        <f t="shared" si="3"/>
        <v>154</v>
      </c>
      <c r="N20" s="239">
        <f>SUM(N15:N17)</f>
        <v>1395</v>
      </c>
      <c r="O20" s="240">
        <f t="shared" si="3"/>
        <v>802</v>
      </c>
      <c r="P20" s="239">
        <f t="shared" si="2"/>
        <v>249161</v>
      </c>
      <c r="Q20" s="242">
        <f>SUM(P15:P19)</f>
        <v>249174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289"/>
      <c r="H21" s="290"/>
      <c r="I21" s="289"/>
      <c r="J21" s="291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32009</v>
      </c>
      <c r="F22" s="166">
        <v>58062</v>
      </c>
      <c r="G22" s="167">
        <v>156</v>
      </c>
      <c r="H22" s="168">
        <v>12</v>
      </c>
      <c r="I22" s="169">
        <v>11</v>
      </c>
      <c r="J22" s="170">
        <v>247</v>
      </c>
      <c r="K22" s="171">
        <v>3335</v>
      </c>
      <c r="L22" s="172">
        <v>211</v>
      </c>
      <c r="M22" s="173">
        <v>128</v>
      </c>
      <c r="N22" s="174">
        <v>25</v>
      </c>
      <c r="O22" s="175">
        <v>697</v>
      </c>
      <c r="P22" s="176">
        <f t="shared" ref="P22:P27" si="4">SUM(E22:O22)</f>
        <v>94893</v>
      </c>
      <c r="Q22" s="275">
        <f>SUM(P22)</f>
        <v>94893</v>
      </c>
      <c r="R22" s="126"/>
    </row>
    <row r="23" spans="1:18" ht="21.95" customHeight="1" x14ac:dyDescent="0.35">
      <c r="A23" s="138"/>
      <c r="B23" s="276" t="s">
        <v>28</v>
      </c>
      <c r="C23" s="179" t="s">
        <v>42</v>
      </c>
      <c r="D23" s="277">
        <v>76</v>
      </c>
      <c r="E23" s="181">
        <v>79074</v>
      </c>
      <c r="F23" s="182">
        <v>2712</v>
      </c>
      <c r="G23" s="183">
        <v>9125</v>
      </c>
      <c r="H23" s="184">
        <v>79</v>
      </c>
      <c r="I23" s="185">
        <v>92</v>
      </c>
      <c r="J23" s="186">
        <v>8</v>
      </c>
      <c r="K23" s="187">
        <v>5834</v>
      </c>
      <c r="L23" s="188">
        <v>386</v>
      </c>
      <c r="M23" s="189">
        <v>18</v>
      </c>
      <c r="N23" s="190">
        <v>1015</v>
      </c>
      <c r="O23" s="191">
        <v>71</v>
      </c>
      <c r="P23" s="192">
        <f t="shared" si="4"/>
        <v>98414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/>
      <c r="E24" s="196">
        <v>51806</v>
      </c>
      <c r="F24" s="197">
        <v>383</v>
      </c>
      <c r="G24" s="198">
        <v>1437</v>
      </c>
      <c r="H24" s="199">
        <v>14</v>
      </c>
      <c r="I24" s="200">
        <v>15</v>
      </c>
      <c r="J24" s="201">
        <v>23</v>
      </c>
      <c r="K24" s="202">
        <v>1199</v>
      </c>
      <c r="L24" s="203">
        <v>53</v>
      </c>
      <c r="M24" s="204">
        <v>13</v>
      </c>
      <c r="N24" s="205">
        <v>366</v>
      </c>
      <c r="O24" s="206">
        <v>19</v>
      </c>
      <c r="P24" s="207">
        <f t="shared" si="4"/>
        <v>55328</v>
      </c>
      <c r="Q24" s="299">
        <f>SUM(P23+P24)</f>
        <v>153742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3"/>
      <c r="I25" s="214"/>
      <c r="J25" s="215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6"/>
      <c r="I26" s="227"/>
      <c r="J26" s="228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162889</v>
      </c>
      <c r="F27" s="240">
        <f t="shared" si="5"/>
        <v>61157</v>
      </c>
      <c r="G27" s="239">
        <f t="shared" si="5"/>
        <v>10718</v>
      </c>
      <c r="H27" s="240">
        <f>SUM(H22:H24)</f>
        <v>105</v>
      </c>
      <c r="I27" s="239">
        <f>SUM(I22:I24)</f>
        <v>118</v>
      </c>
      <c r="J27" s="240">
        <f t="shared" si="5"/>
        <v>278</v>
      </c>
      <c r="K27" s="239">
        <f t="shared" si="5"/>
        <v>10368</v>
      </c>
      <c r="L27" s="240">
        <f t="shared" si="5"/>
        <v>650</v>
      </c>
      <c r="M27" s="241">
        <f t="shared" si="5"/>
        <v>159</v>
      </c>
      <c r="N27" s="239">
        <f>SUM(N22:N24)</f>
        <v>1406</v>
      </c>
      <c r="O27" s="240">
        <f t="shared" si="5"/>
        <v>787</v>
      </c>
      <c r="P27" s="239">
        <f t="shared" si="4"/>
        <v>248635</v>
      </c>
      <c r="Q27" s="242">
        <f>SUM(P22:P26)</f>
        <v>248635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263"/>
      <c r="H28" s="264"/>
      <c r="I28" s="263"/>
      <c r="J28" s="265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32158</v>
      </c>
      <c r="F29" s="166">
        <v>58333</v>
      </c>
      <c r="G29" s="167">
        <v>172</v>
      </c>
      <c r="H29" s="168">
        <v>12</v>
      </c>
      <c r="I29" s="169">
        <v>11</v>
      </c>
      <c r="J29" s="170">
        <v>246</v>
      </c>
      <c r="K29" s="171">
        <v>3316</v>
      </c>
      <c r="L29" s="172">
        <v>209</v>
      </c>
      <c r="M29" s="173">
        <v>128</v>
      </c>
      <c r="N29" s="174">
        <v>24</v>
      </c>
      <c r="O29" s="175">
        <v>697</v>
      </c>
      <c r="P29" s="176">
        <f t="shared" ref="P29:P34" si="6">SUM(E29:O29)</f>
        <v>95306</v>
      </c>
      <c r="Q29" s="275">
        <f>SUM(P29)</f>
        <v>95306</v>
      </c>
      <c r="R29" s="126"/>
    </row>
    <row r="30" spans="1:18" ht="21.95" customHeight="1" x14ac:dyDescent="0.35">
      <c r="A30" s="138"/>
      <c r="B30" s="276" t="s">
        <v>29</v>
      </c>
      <c r="C30" s="179" t="s">
        <v>42</v>
      </c>
      <c r="D30" s="277"/>
      <c r="E30" s="181">
        <v>79276</v>
      </c>
      <c r="F30" s="182">
        <v>2750</v>
      </c>
      <c r="G30" s="183">
        <v>9209</v>
      </c>
      <c r="H30" s="184">
        <v>80</v>
      </c>
      <c r="I30" s="185">
        <v>96</v>
      </c>
      <c r="J30" s="186">
        <v>8</v>
      </c>
      <c r="K30" s="187">
        <v>5877</v>
      </c>
      <c r="L30" s="188">
        <v>382</v>
      </c>
      <c r="M30" s="189">
        <v>18</v>
      </c>
      <c r="N30" s="190">
        <v>1037</v>
      </c>
      <c r="O30" s="191">
        <v>73</v>
      </c>
      <c r="P30" s="192">
        <f t="shared" si="6"/>
        <v>98806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52025</v>
      </c>
      <c r="F31" s="197">
        <v>380</v>
      </c>
      <c r="G31" s="198">
        <v>1440</v>
      </c>
      <c r="H31" s="199">
        <v>14</v>
      </c>
      <c r="I31" s="200">
        <v>15</v>
      </c>
      <c r="J31" s="201">
        <v>23</v>
      </c>
      <c r="K31" s="202">
        <v>1212</v>
      </c>
      <c r="L31" s="203">
        <v>53</v>
      </c>
      <c r="M31" s="204">
        <v>13</v>
      </c>
      <c r="N31" s="205">
        <v>370</v>
      </c>
      <c r="O31" s="206">
        <v>19</v>
      </c>
      <c r="P31" s="207">
        <f t="shared" si="6"/>
        <v>55564</v>
      </c>
      <c r="Q31" s="299">
        <f>SUM(P30+P31)</f>
        <v>154370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3"/>
      <c r="I32" s="214"/>
      <c r="J32" s="215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6"/>
      <c r="I33" s="227"/>
      <c r="J33" s="228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>SUM(E29:E33)</f>
        <v>163459</v>
      </c>
      <c r="F34" s="240">
        <f t="shared" ref="F34:O34" si="7">SUM(F29:F33)</f>
        <v>61463</v>
      </c>
      <c r="G34" s="239">
        <f t="shared" si="7"/>
        <v>10821</v>
      </c>
      <c r="H34" s="240">
        <f>SUM(H29:H31)</f>
        <v>106</v>
      </c>
      <c r="I34" s="239">
        <f>SUM(I29:I31)</f>
        <v>122</v>
      </c>
      <c r="J34" s="240">
        <f t="shared" si="7"/>
        <v>277</v>
      </c>
      <c r="K34" s="239">
        <f t="shared" si="7"/>
        <v>10405</v>
      </c>
      <c r="L34" s="240">
        <f t="shared" si="7"/>
        <v>644</v>
      </c>
      <c r="M34" s="241">
        <f t="shared" si="7"/>
        <v>159</v>
      </c>
      <c r="N34" s="239">
        <f>SUM(N29:N31)</f>
        <v>1431</v>
      </c>
      <c r="O34" s="240">
        <f t="shared" si="7"/>
        <v>789</v>
      </c>
      <c r="P34" s="239">
        <f t="shared" si="6"/>
        <v>249676</v>
      </c>
      <c r="Q34" s="242">
        <f>SUM(P29:P33)</f>
        <v>249676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263"/>
      <c r="H35" s="264"/>
      <c r="I35" s="263"/>
      <c r="J35" s="265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32105</v>
      </c>
      <c r="F36" s="166">
        <v>58749</v>
      </c>
      <c r="G36" s="167">
        <v>175</v>
      </c>
      <c r="H36" s="168">
        <v>12</v>
      </c>
      <c r="I36" s="169">
        <v>11</v>
      </c>
      <c r="J36" s="170">
        <v>245</v>
      </c>
      <c r="K36" s="171">
        <v>3332</v>
      </c>
      <c r="L36" s="172">
        <v>209</v>
      </c>
      <c r="M36" s="173">
        <v>128</v>
      </c>
      <c r="N36" s="174">
        <v>24</v>
      </c>
      <c r="O36" s="175">
        <v>697</v>
      </c>
      <c r="P36" s="176">
        <f t="shared" ref="P36:P41" si="8">SUM(E36:O36)</f>
        <v>95687</v>
      </c>
      <c r="Q36" s="275">
        <f>SUM(P36)</f>
        <v>95687</v>
      </c>
      <c r="R36" s="126"/>
    </row>
    <row r="37" spans="1:18" ht="21.95" customHeight="1" x14ac:dyDescent="0.35">
      <c r="A37" s="138"/>
      <c r="B37" s="276" t="s">
        <v>30</v>
      </c>
      <c r="C37" s="179" t="s">
        <v>42</v>
      </c>
      <c r="D37" s="277"/>
      <c r="E37" s="181">
        <v>79083</v>
      </c>
      <c r="F37" s="182">
        <v>2750</v>
      </c>
      <c r="G37" s="183">
        <v>9240</v>
      </c>
      <c r="H37" s="184">
        <v>79</v>
      </c>
      <c r="I37" s="185">
        <v>97</v>
      </c>
      <c r="J37" s="186">
        <v>8</v>
      </c>
      <c r="K37" s="187">
        <v>5892</v>
      </c>
      <c r="L37" s="188">
        <v>384</v>
      </c>
      <c r="M37" s="189">
        <v>19</v>
      </c>
      <c r="N37" s="190">
        <v>1056</v>
      </c>
      <c r="O37" s="191">
        <v>76</v>
      </c>
      <c r="P37" s="192">
        <f t="shared" si="8"/>
        <v>98684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>
        <v>52</v>
      </c>
      <c r="E38" s="196">
        <v>52016</v>
      </c>
      <c r="F38" s="197">
        <v>380</v>
      </c>
      <c r="G38" s="198">
        <v>1442</v>
      </c>
      <c r="H38" s="199">
        <v>14</v>
      </c>
      <c r="I38" s="200">
        <v>15</v>
      </c>
      <c r="J38" s="201">
        <v>23</v>
      </c>
      <c r="K38" s="202">
        <v>1215</v>
      </c>
      <c r="L38" s="203">
        <v>54</v>
      </c>
      <c r="M38" s="204">
        <v>13</v>
      </c>
      <c r="N38" s="205">
        <v>370</v>
      </c>
      <c r="O38" s="206">
        <v>19</v>
      </c>
      <c r="P38" s="207">
        <f t="shared" si="8"/>
        <v>55561</v>
      </c>
      <c r="Q38" s="299">
        <f>SUM(P37+P38)</f>
        <v>154245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3"/>
      <c r="I39" s="214"/>
      <c r="J39" s="215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6"/>
      <c r="I40" s="227"/>
      <c r="J40" s="228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163204</v>
      </c>
      <c r="F41" s="240">
        <f t="shared" si="9"/>
        <v>61879</v>
      </c>
      <c r="G41" s="239">
        <f t="shared" si="9"/>
        <v>10857</v>
      </c>
      <c r="H41" s="240">
        <f>SUM(H36:H38)</f>
        <v>105</v>
      </c>
      <c r="I41" s="239">
        <f>SUM(I36:I38)</f>
        <v>123</v>
      </c>
      <c r="J41" s="240">
        <f t="shared" si="9"/>
        <v>276</v>
      </c>
      <c r="K41" s="239">
        <f t="shared" si="9"/>
        <v>10439</v>
      </c>
      <c r="L41" s="240">
        <f t="shared" si="9"/>
        <v>647</v>
      </c>
      <c r="M41" s="241">
        <f t="shared" si="9"/>
        <v>160</v>
      </c>
      <c r="N41" s="239">
        <f>SUM(N36:N38)</f>
        <v>1450</v>
      </c>
      <c r="O41" s="240">
        <f t="shared" si="9"/>
        <v>792</v>
      </c>
      <c r="P41" s="239">
        <f t="shared" si="8"/>
        <v>249932</v>
      </c>
      <c r="Q41" s="242">
        <f>SUM(P36:P40)</f>
        <v>249932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263"/>
      <c r="H42" s="264"/>
      <c r="I42" s="263"/>
      <c r="J42" s="265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32307</v>
      </c>
      <c r="F43" s="166">
        <v>59479</v>
      </c>
      <c r="G43" s="167">
        <v>172</v>
      </c>
      <c r="H43" s="168">
        <v>12</v>
      </c>
      <c r="I43" s="169">
        <v>11</v>
      </c>
      <c r="J43" s="170">
        <v>243</v>
      </c>
      <c r="K43" s="171">
        <v>3366</v>
      </c>
      <c r="L43" s="172">
        <v>206</v>
      </c>
      <c r="M43" s="173">
        <v>125</v>
      </c>
      <c r="N43" s="174">
        <v>24</v>
      </c>
      <c r="O43" s="175">
        <v>705</v>
      </c>
      <c r="P43" s="176">
        <f t="shared" ref="P43:P48" si="10">SUM(E43:O43)</f>
        <v>96650</v>
      </c>
      <c r="Q43" s="275">
        <f>SUM(P43)</f>
        <v>96650</v>
      </c>
      <c r="R43" s="126"/>
    </row>
    <row r="44" spans="1:18" ht="21.95" customHeight="1" x14ac:dyDescent="0.35">
      <c r="A44" s="138"/>
      <c r="B44" s="276" t="s">
        <v>31</v>
      </c>
      <c r="C44" s="179" t="s">
        <v>42</v>
      </c>
      <c r="D44" s="277"/>
      <c r="E44" s="181">
        <v>79025</v>
      </c>
      <c r="F44" s="182">
        <v>2748</v>
      </c>
      <c r="G44" s="183">
        <v>9242</v>
      </c>
      <c r="H44" s="184">
        <v>79</v>
      </c>
      <c r="I44" s="185">
        <v>95</v>
      </c>
      <c r="J44" s="186">
        <v>8</v>
      </c>
      <c r="K44" s="187">
        <v>5888</v>
      </c>
      <c r="L44" s="188">
        <v>382</v>
      </c>
      <c r="M44" s="189">
        <v>18</v>
      </c>
      <c r="N44" s="190">
        <v>1065</v>
      </c>
      <c r="O44" s="191">
        <v>78</v>
      </c>
      <c r="P44" s="192">
        <f t="shared" si="10"/>
        <v>98628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51998</v>
      </c>
      <c r="F45" s="197">
        <v>379</v>
      </c>
      <c r="G45" s="198">
        <v>1448</v>
      </c>
      <c r="H45" s="199">
        <v>14</v>
      </c>
      <c r="I45" s="200">
        <v>15</v>
      </c>
      <c r="J45" s="201">
        <v>23</v>
      </c>
      <c r="K45" s="202">
        <v>1208</v>
      </c>
      <c r="L45" s="203">
        <v>53</v>
      </c>
      <c r="M45" s="204">
        <v>14</v>
      </c>
      <c r="N45" s="205">
        <v>373</v>
      </c>
      <c r="O45" s="206">
        <v>18</v>
      </c>
      <c r="P45" s="207">
        <f t="shared" si="10"/>
        <v>55543</v>
      </c>
      <c r="Q45" s="299">
        <f>SUM(P44+P45)</f>
        <v>154171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3"/>
      <c r="I46" s="214"/>
      <c r="J46" s="215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6"/>
      <c r="I47" s="227"/>
      <c r="J47" s="228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163330</v>
      </c>
      <c r="F48" s="240">
        <f t="shared" si="11"/>
        <v>62606</v>
      </c>
      <c r="G48" s="239">
        <f t="shared" si="11"/>
        <v>10862</v>
      </c>
      <c r="H48" s="240">
        <f>SUM(H43:H45)</f>
        <v>105</v>
      </c>
      <c r="I48" s="239">
        <f>SUM(I43:I45)</f>
        <v>121</v>
      </c>
      <c r="J48" s="240">
        <f t="shared" si="11"/>
        <v>274</v>
      </c>
      <c r="K48" s="239">
        <f t="shared" si="11"/>
        <v>10462</v>
      </c>
      <c r="L48" s="240">
        <f t="shared" si="11"/>
        <v>641</v>
      </c>
      <c r="M48" s="241">
        <f t="shared" si="11"/>
        <v>157</v>
      </c>
      <c r="N48" s="239">
        <f>SUM(N43:N45)</f>
        <v>1462</v>
      </c>
      <c r="O48" s="240">
        <f t="shared" si="11"/>
        <v>801</v>
      </c>
      <c r="P48" s="239">
        <f t="shared" si="10"/>
        <v>250821</v>
      </c>
      <c r="Q48" s="242">
        <f>SUM(P43:P47)</f>
        <v>250821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8"/>
      <c r="H49" s="249"/>
      <c r="I49" s="248"/>
      <c r="J49" s="250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09"/>
      <c r="H50" s="310"/>
      <c r="I50" s="309"/>
      <c r="J50" s="311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3"/>
      <c r="H51" s="324"/>
      <c r="I51" s="323"/>
      <c r="J51" s="325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8"/>
      <c r="H52" s="249"/>
      <c r="I52" s="248"/>
      <c r="J52" s="250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7"/>
      <c r="H53" s="338"/>
      <c r="I53" s="337"/>
      <c r="J53" s="339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1"/>
      <c r="H54" s="352"/>
      <c r="I54" s="351"/>
      <c r="J54" s="353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4"/>
      <c r="H55" s="365"/>
      <c r="I55" s="364"/>
      <c r="J55" s="366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140"/>
      <c r="D56" s="375"/>
      <c r="E56" s="1365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379"/>
      <c r="D57" s="13"/>
      <c r="E57" s="1366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6"/>
      <c r="D58" s="15"/>
      <c r="E58" s="1365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6"/>
      <c r="Q58" s="380"/>
      <c r="R58" s="126"/>
    </row>
    <row r="59" spans="1:18" ht="16.5" thickBot="1" x14ac:dyDescent="0.3">
      <c r="A59" s="381"/>
      <c r="B59" s="28"/>
      <c r="C59" s="28"/>
      <c r="D59" s="27"/>
      <c r="E59" s="1366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8"/>
      <c r="Q59" s="12"/>
      <c r="R59" s="382"/>
    </row>
    <row r="60" spans="1:18" ht="15.75" customHeight="1" thickBot="1" x14ac:dyDescent="0.25">
      <c r="B60" s="13"/>
      <c r="C60" s="383" t="s">
        <v>46</v>
      </c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5"/>
      <c r="R60" s="386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zoomScale="81" zoomScaleNormal="81" workbookViewId="0">
      <selection activeCell="K35" sqref="K35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47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1.75" customHeight="1" thickBot="1" x14ac:dyDescent="0.3">
      <c r="A5" s="138"/>
      <c r="B5" s="139" t="s">
        <v>15</v>
      </c>
      <c r="C5" s="139"/>
      <c r="D5" s="140"/>
      <c r="E5" s="1365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366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32702</v>
      </c>
      <c r="F7" s="170">
        <v>60208</v>
      </c>
      <c r="G7" s="387">
        <v>176</v>
      </c>
      <c r="H7" s="388">
        <v>12</v>
      </c>
      <c r="I7" s="389">
        <v>11</v>
      </c>
      <c r="J7" s="390">
        <v>238</v>
      </c>
      <c r="K7" s="171">
        <v>3386</v>
      </c>
      <c r="L7" s="172">
        <v>210</v>
      </c>
      <c r="M7" s="173">
        <v>124</v>
      </c>
      <c r="N7" s="174">
        <v>23</v>
      </c>
      <c r="O7" s="175">
        <v>706</v>
      </c>
      <c r="P7" s="176">
        <f t="shared" ref="P7:P12" si="0">SUM(E7:O7)</f>
        <v>97796</v>
      </c>
      <c r="Q7" s="177">
        <f>SUM(P7)</f>
        <v>97796</v>
      </c>
      <c r="R7" s="126"/>
    </row>
    <row r="8" spans="1:18" ht="21.95" customHeight="1" x14ac:dyDescent="0.35">
      <c r="A8" s="138"/>
      <c r="B8" s="178" t="s">
        <v>32</v>
      </c>
      <c r="C8" s="179" t="s">
        <v>42</v>
      </c>
      <c r="D8" s="180"/>
      <c r="E8" s="181">
        <v>79127</v>
      </c>
      <c r="F8" s="186">
        <v>2752</v>
      </c>
      <c r="G8" s="391">
        <v>9271</v>
      </c>
      <c r="H8" s="392">
        <v>81</v>
      </c>
      <c r="I8" s="393">
        <v>92</v>
      </c>
      <c r="J8" s="394">
        <v>11</v>
      </c>
      <c r="K8" s="187">
        <v>5882</v>
      </c>
      <c r="L8" s="188">
        <v>383</v>
      </c>
      <c r="M8" s="189">
        <v>18</v>
      </c>
      <c r="N8" s="190">
        <v>1060</v>
      </c>
      <c r="O8" s="191">
        <v>79</v>
      </c>
      <c r="P8" s="192">
        <f t="shared" si="0"/>
        <v>98756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52054</v>
      </c>
      <c r="F9" s="201">
        <v>374</v>
      </c>
      <c r="G9" s="395">
        <v>1460</v>
      </c>
      <c r="H9" s="396">
        <v>17</v>
      </c>
      <c r="I9" s="397">
        <v>16</v>
      </c>
      <c r="J9" s="398">
        <v>22</v>
      </c>
      <c r="K9" s="202">
        <v>1220</v>
      </c>
      <c r="L9" s="203">
        <v>53</v>
      </c>
      <c r="M9" s="204">
        <v>15</v>
      </c>
      <c r="N9" s="205">
        <v>390</v>
      </c>
      <c r="O9" s="206">
        <v>18</v>
      </c>
      <c r="P9" s="207">
        <f t="shared" si="0"/>
        <v>55639</v>
      </c>
      <c r="Q9" s="208">
        <f>SUM(P8+P9)</f>
        <v>154395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4"/>
      <c r="I10" s="213"/>
      <c r="J10" s="317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7"/>
      <c r="I11" s="226"/>
      <c r="J11" s="399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O12" si="1">SUM(E7:E11)</f>
        <v>163883</v>
      </c>
      <c r="F12" s="240">
        <f t="shared" si="1"/>
        <v>63334</v>
      </c>
      <c r="G12" s="241">
        <f t="shared" si="1"/>
        <v>10907</v>
      </c>
      <c r="H12" s="239">
        <f>SUM(H7:H9)</f>
        <v>110</v>
      </c>
      <c r="I12" s="240">
        <f>SUM(I7:I9)</f>
        <v>119</v>
      </c>
      <c r="J12" s="239">
        <f t="shared" si="1"/>
        <v>271</v>
      </c>
      <c r="K12" s="239">
        <f t="shared" si="1"/>
        <v>10488</v>
      </c>
      <c r="L12" s="240">
        <f t="shared" si="1"/>
        <v>646</v>
      </c>
      <c r="M12" s="241">
        <f t="shared" si="1"/>
        <v>157</v>
      </c>
      <c r="N12" s="239">
        <f>SUM(N7:N9)</f>
        <v>1473</v>
      </c>
      <c r="O12" s="240">
        <f t="shared" si="1"/>
        <v>803</v>
      </c>
      <c r="P12" s="239">
        <f t="shared" si="0"/>
        <v>252191</v>
      </c>
      <c r="Q12" s="242">
        <f>SUM(P7:P11)</f>
        <v>252191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9"/>
      <c r="H13" s="248"/>
      <c r="I13" s="400"/>
      <c r="J13" s="401"/>
      <c r="K13" s="251"/>
      <c r="L13" s="252"/>
      <c r="M13" s="253"/>
      <c r="N13" s="254"/>
      <c r="O13" s="255"/>
      <c r="P13" s="256"/>
      <c r="Q13" s="257">
        <f>SUM(P7:P13)</f>
        <v>504382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402"/>
      <c r="H14" s="263"/>
      <c r="I14" s="264"/>
      <c r="J14" s="403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32745</v>
      </c>
      <c r="F15" s="170">
        <v>61360</v>
      </c>
      <c r="G15" s="387">
        <v>178</v>
      </c>
      <c r="H15" s="388">
        <v>12</v>
      </c>
      <c r="I15" s="389">
        <v>11</v>
      </c>
      <c r="J15" s="390">
        <v>238</v>
      </c>
      <c r="K15" s="171">
        <v>3390</v>
      </c>
      <c r="L15" s="172">
        <v>210</v>
      </c>
      <c r="M15" s="173">
        <v>122</v>
      </c>
      <c r="N15" s="174">
        <v>22</v>
      </c>
      <c r="O15" s="175">
        <v>715</v>
      </c>
      <c r="P15" s="176">
        <f t="shared" ref="P15:P20" si="2">SUM(E15:O15)</f>
        <v>99003</v>
      </c>
      <c r="Q15" s="275">
        <f>SUM(P15)</f>
        <v>99003</v>
      </c>
      <c r="R15" s="126"/>
    </row>
    <row r="16" spans="1:18" ht="21.95" customHeight="1" x14ac:dyDescent="0.35">
      <c r="A16" s="138"/>
      <c r="B16" s="276" t="s">
        <v>33</v>
      </c>
      <c r="C16" s="179" t="s">
        <v>42</v>
      </c>
      <c r="D16" s="277"/>
      <c r="E16" s="181">
        <v>79175</v>
      </c>
      <c r="F16" s="186">
        <v>2765</v>
      </c>
      <c r="G16" s="391">
        <v>9289</v>
      </c>
      <c r="H16" s="392">
        <v>83</v>
      </c>
      <c r="I16" s="393">
        <v>93</v>
      </c>
      <c r="J16" s="394">
        <v>12</v>
      </c>
      <c r="K16" s="187">
        <v>5895</v>
      </c>
      <c r="L16" s="188">
        <v>383</v>
      </c>
      <c r="M16" s="189">
        <v>18</v>
      </c>
      <c r="N16" s="190">
        <v>1062</v>
      </c>
      <c r="O16" s="191">
        <v>80</v>
      </c>
      <c r="P16" s="192">
        <f t="shared" si="2"/>
        <v>98855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52096</v>
      </c>
      <c r="F17" s="201">
        <v>384</v>
      </c>
      <c r="G17" s="395">
        <v>1464</v>
      </c>
      <c r="H17" s="396">
        <v>17</v>
      </c>
      <c r="I17" s="397">
        <v>16</v>
      </c>
      <c r="J17" s="398">
        <v>24</v>
      </c>
      <c r="K17" s="202">
        <v>1222</v>
      </c>
      <c r="L17" s="203">
        <v>53</v>
      </c>
      <c r="M17" s="204">
        <v>15</v>
      </c>
      <c r="N17" s="205">
        <v>396</v>
      </c>
      <c r="O17" s="206">
        <v>19</v>
      </c>
      <c r="P17" s="207">
        <f t="shared" si="2"/>
        <v>55706</v>
      </c>
      <c r="Q17" s="208">
        <f>SUM(P16+P17)</f>
        <v>154561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4"/>
      <c r="I18" s="213"/>
      <c r="J18" s="317"/>
      <c r="K18" s="216"/>
      <c r="L18" s="281"/>
      <c r="M18" s="218"/>
      <c r="N18" s="219"/>
      <c r="O18" s="220"/>
      <c r="P18" s="210">
        <f t="shared" si="2"/>
        <v>0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7"/>
      <c r="I19" s="226"/>
      <c r="J19" s="399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0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164016</v>
      </c>
      <c r="F20" s="240">
        <f t="shared" si="3"/>
        <v>64509</v>
      </c>
      <c r="G20" s="241">
        <f t="shared" si="3"/>
        <v>10931</v>
      </c>
      <c r="H20" s="239">
        <f>SUM(H15:H17)</f>
        <v>112</v>
      </c>
      <c r="I20" s="240">
        <f>SUM(I15:I17)</f>
        <v>120</v>
      </c>
      <c r="J20" s="239">
        <f t="shared" si="3"/>
        <v>274</v>
      </c>
      <c r="K20" s="239">
        <f t="shared" si="3"/>
        <v>10507</v>
      </c>
      <c r="L20" s="240">
        <f t="shared" si="3"/>
        <v>646</v>
      </c>
      <c r="M20" s="241">
        <f t="shared" si="3"/>
        <v>155</v>
      </c>
      <c r="N20" s="239">
        <f>SUM(N15:N17)</f>
        <v>1480</v>
      </c>
      <c r="O20" s="240">
        <f t="shared" si="3"/>
        <v>814</v>
      </c>
      <c r="P20" s="239">
        <f t="shared" si="2"/>
        <v>253564</v>
      </c>
      <c r="Q20" s="242">
        <f>SUM(P15:P19)</f>
        <v>253564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404"/>
      <c r="H21" s="289"/>
      <c r="I21" s="290"/>
      <c r="J21" s="405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32616</v>
      </c>
      <c r="F22" s="170">
        <v>62969</v>
      </c>
      <c r="G22" s="387">
        <v>162</v>
      </c>
      <c r="H22" s="388">
        <v>12</v>
      </c>
      <c r="I22" s="389">
        <v>11</v>
      </c>
      <c r="J22" s="390">
        <v>238</v>
      </c>
      <c r="K22" s="171">
        <v>3391</v>
      </c>
      <c r="L22" s="172">
        <v>207</v>
      </c>
      <c r="M22" s="173">
        <v>121</v>
      </c>
      <c r="N22" s="174">
        <v>22</v>
      </c>
      <c r="O22" s="175">
        <v>724</v>
      </c>
      <c r="P22" s="176">
        <f t="shared" ref="P22:P27" si="4">SUM(E22:O22)</f>
        <v>100473</v>
      </c>
      <c r="Q22" s="275">
        <f>SUM(P22)</f>
        <v>100473</v>
      </c>
      <c r="R22" s="126"/>
    </row>
    <row r="23" spans="1:18" ht="21.95" customHeight="1" x14ac:dyDescent="0.35">
      <c r="A23" s="138"/>
      <c r="B23" s="276" t="s">
        <v>34</v>
      </c>
      <c r="C23" s="179" t="s">
        <v>42</v>
      </c>
      <c r="D23" s="277"/>
      <c r="E23" s="181">
        <v>78915</v>
      </c>
      <c r="F23" s="186">
        <v>2732</v>
      </c>
      <c r="G23" s="391">
        <v>9283</v>
      </c>
      <c r="H23" s="392">
        <v>82</v>
      </c>
      <c r="I23" s="393">
        <v>92</v>
      </c>
      <c r="J23" s="394">
        <v>12</v>
      </c>
      <c r="K23" s="187">
        <v>5897</v>
      </c>
      <c r="L23" s="188">
        <v>383</v>
      </c>
      <c r="M23" s="189">
        <v>18</v>
      </c>
      <c r="N23" s="190">
        <v>1025</v>
      </c>
      <c r="O23" s="191">
        <v>79</v>
      </c>
      <c r="P23" s="192">
        <f t="shared" si="4"/>
        <v>98518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>
        <v>5</v>
      </c>
      <c r="E24" s="196">
        <v>51939</v>
      </c>
      <c r="F24" s="201">
        <v>371</v>
      </c>
      <c r="G24" s="395">
        <v>1461</v>
      </c>
      <c r="H24" s="396">
        <v>17</v>
      </c>
      <c r="I24" s="397">
        <v>16</v>
      </c>
      <c r="J24" s="398">
        <v>24</v>
      </c>
      <c r="K24" s="202">
        <v>1218</v>
      </c>
      <c r="L24" s="203">
        <v>54</v>
      </c>
      <c r="M24" s="204">
        <v>16</v>
      </c>
      <c r="N24" s="205">
        <v>388</v>
      </c>
      <c r="O24" s="206">
        <v>19</v>
      </c>
      <c r="P24" s="207">
        <f t="shared" si="4"/>
        <v>55523</v>
      </c>
      <c r="Q24" s="299">
        <f>SUM(P23+P24)</f>
        <v>154041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4"/>
      <c r="I25" s="213"/>
      <c r="J25" s="317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7"/>
      <c r="I26" s="226"/>
      <c r="J26" s="399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163470</v>
      </c>
      <c r="F27" s="240">
        <f t="shared" si="5"/>
        <v>66072</v>
      </c>
      <c r="G27" s="241">
        <f t="shared" si="5"/>
        <v>10906</v>
      </c>
      <c r="H27" s="239">
        <f>SUM(H22:H24)</f>
        <v>111</v>
      </c>
      <c r="I27" s="240">
        <f>SUM(I22:I24)</f>
        <v>119</v>
      </c>
      <c r="J27" s="239">
        <f t="shared" si="5"/>
        <v>274</v>
      </c>
      <c r="K27" s="239">
        <f t="shared" si="5"/>
        <v>10506</v>
      </c>
      <c r="L27" s="240">
        <f t="shared" si="5"/>
        <v>644</v>
      </c>
      <c r="M27" s="241">
        <f t="shared" si="5"/>
        <v>155</v>
      </c>
      <c r="N27" s="239">
        <f>SUM(N22:N24)</f>
        <v>1435</v>
      </c>
      <c r="O27" s="240">
        <f t="shared" si="5"/>
        <v>822</v>
      </c>
      <c r="P27" s="239">
        <f t="shared" si="4"/>
        <v>254514</v>
      </c>
      <c r="Q27" s="242">
        <f>SUM(P22:P26)</f>
        <v>254514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402"/>
      <c r="H28" s="263"/>
      <c r="I28" s="264"/>
      <c r="J28" s="403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32720</v>
      </c>
      <c r="F29" s="170">
        <v>64153</v>
      </c>
      <c r="G29" s="387">
        <v>158</v>
      </c>
      <c r="H29" s="388">
        <v>13</v>
      </c>
      <c r="I29" s="389">
        <v>11</v>
      </c>
      <c r="J29" s="390">
        <v>236</v>
      </c>
      <c r="K29" s="171">
        <v>3629</v>
      </c>
      <c r="L29" s="172">
        <v>208</v>
      </c>
      <c r="M29" s="173">
        <v>122</v>
      </c>
      <c r="N29" s="174">
        <v>22</v>
      </c>
      <c r="O29" s="175">
        <v>727</v>
      </c>
      <c r="P29" s="176">
        <f t="shared" ref="P29:P34" si="6">SUM(E29:O29)</f>
        <v>101999</v>
      </c>
      <c r="Q29" s="275">
        <f>SUM(P29)</f>
        <v>101999</v>
      </c>
      <c r="R29" s="126"/>
    </row>
    <row r="30" spans="1:18" ht="21.95" customHeight="1" x14ac:dyDescent="0.35">
      <c r="A30" s="138"/>
      <c r="B30" s="276" t="s">
        <v>35</v>
      </c>
      <c r="C30" s="179" t="s">
        <v>42</v>
      </c>
      <c r="D30" s="277"/>
      <c r="E30" s="181">
        <v>79247</v>
      </c>
      <c r="F30" s="186">
        <v>2756</v>
      </c>
      <c r="G30" s="391">
        <v>9271</v>
      </c>
      <c r="H30" s="392">
        <v>84</v>
      </c>
      <c r="I30" s="393">
        <v>96</v>
      </c>
      <c r="J30" s="394">
        <v>11</v>
      </c>
      <c r="K30" s="187">
        <v>6013</v>
      </c>
      <c r="L30" s="188">
        <v>384</v>
      </c>
      <c r="M30" s="189">
        <v>18</v>
      </c>
      <c r="N30" s="190">
        <v>1010</v>
      </c>
      <c r="O30" s="191">
        <v>82</v>
      </c>
      <c r="P30" s="192">
        <f t="shared" si="6"/>
        <v>98972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52044</v>
      </c>
      <c r="F31" s="201">
        <v>385</v>
      </c>
      <c r="G31" s="395">
        <v>1460</v>
      </c>
      <c r="H31" s="396">
        <v>13</v>
      </c>
      <c r="I31" s="397">
        <v>14</v>
      </c>
      <c r="J31" s="398">
        <v>24</v>
      </c>
      <c r="K31" s="202">
        <v>1236</v>
      </c>
      <c r="L31" s="203">
        <v>54</v>
      </c>
      <c r="M31" s="204">
        <v>16</v>
      </c>
      <c r="N31" s="205">
        <v>393</v>
      </c>
      <c r="O31" s="206">
        <v>19</v>
      </c>
      <c r="P31" s="207">
        <f t="shared" si="6"/>
        <v>55658</v>
      </c>
      <c r="Q31" s="299">
        <f>SUM(P30+P31)</f>
        <v>154630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4"/>
      <c r="I32" s="213"/>
      <c r="J32" s="317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7"/>
      <c r="I33" s="226"/>
      <c r="J33" s="399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 t="shared" ref="E34:O34" si="7">SUM(E29:E33)</f>
        <v>164011</v>
      </c>
      <c r="F34" s="240">
        <f t="shared" si="7"/>
        <v>67294</v>
      </c>
      <c r="G34" s="241">
        <f t="shared" si="7"/>
        <v>10889</v>
      </c>
      <c r="H34" s="239">
        <f>SUM(H29:H31)</f>
        <v>110</v>
      </c>
      <c r="I34" s="240">
        <f>SUM(I29:I31)</f>
        <v>121</v>
      </c>
      <c r="J34" s="239">
        <f t="shared" si="7"/>
        <v>271</v>
      </c>
      <c r="K34" s="239">
        <f t="shared" si="7"/>
        <v>10878</v>
      </c>
      <c r="L34" s="240">
        <f t="shared" si="7"/>
        <v>646</v>
      </c>
      <c r="M34" s="241">
        <f t="shared" si="7"/>
        <v>156</v>
      </c>
      <c r="N34" s="239">
        <f>SUM(N29:N31)</f>
        <v>1425</v>
      </c>
      <c r="O34" s="240">
        <f t="shared" si="7"/>
        <v>828</v>
      </c>
      <c r="P34" s="239">
        <f t="shared" si="6"/>
        <v>256629</v>
      </c>
      <c r="Q34" s="242">
        <f>SUM(P29:P33)</f>
        <v>256629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402"/>
      <c r="H35" s="263"/>
      <c r="I35" s="264"/>
      <c r="J35" s="403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32781</v>
      </c>
      <c r="F36" s="170">
        <v>64277</v>
      </c>
      <c r="G36" s="387">
        <v>151</v>
      </c>
      <c r="H36" s="388">
        <v>13</v>
      </c>
      <c r="I36" s="389">
        <v>11</v>
      </c>
      <c r="J36" s="390">
        <v>236</v>
      </c>
      <c r="K36" s="171">
        <v>3617</v>
      </c>
      <c r="L36" s="172">
        <v>210</v>
      </c>
      <c r="M36" s="173">
        <v>122</v>
      </c>
      <c r="N36" s="174">
        <v>24</v>
      </c>
      <c r="O36" s="175">
        <v>722</v>
      </c>
      <c r="P36" s="176">
        <f t="shared" ref="P36:P41" si="8">SUM(E36:O36)</f>
        <v>102164</v>
      </c>
      <c r="Q36" s="275">
        <f>SUM(P36)</f>
        <v>102164</v>
      </c>
      <c r="R36" s="126"/>
    </row>
    <row r="37" spans="1:18" ht="21.95" customHeight="1" x14ac:dyDescent="0.35">
      <c r="A37" s="138"/>
      <c r="B37" s="276" t="s">
        <v>36</v>
      </c>
      <c r="C37" s="179" t="s">
        <v>42</v>
      </c>
      <c r="D37" s="277"/>
      <c r="E37" s="181">
        <v>79322</v>
      </c>
      <c r="F37" s="186">
        <v>2753</v>
      </c>
      <c r="G37" s="391">
        <v>9248</v>
      </c>
      <c r="H37" s="392">
        <v>84</v>
      </c>
      <c r="I37" s="393">
        <v>94</v>
      </c>
      <c r="J37" s="394">
        <v>11</v>
      </c>
      <c r="K37" s="187">
        <v>5933</v>
      </c>
      <c r="L37" s="188">
        <v>385</v>
      </c>
      <c r="M37" s="189">
        <v>18</v>
      </c>
      <c r="N37" s="190">
        <v>1002</v>
      </c>
      <c r="O37" s="191">
        <v>82</v>
      </c>
      <c r="P37" s="192">
        <f t="shared" si="8"/>
        <v>98932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/>
      <c r="E38" s="196">
        <v>51968</v>
      </c>
      <c r="F38" s="201">
        <v>393</v>
      </c>
      <c r="G38" s="395">
        <v>1454</v>
      </c>
      <c r="H38" s="396">
        <v>13</v>
      </c>
      <c r="I38" s="397">
        <v>14</v>
      </c>
      <c r="J38" s="398">
        <v>26</v>
      </c>
      <c r="K38" s="202">
        <v>1229</v>
      </c>
      <c r="L38" s="203">
        <v>54</v>
      </c>
      <c r="M38" s="204">
        <v>16</v>
      </c>
      <c r="N38" s="205">
        <v>393</v>
      </c>
      <c r="O38" s="206">
        <v>19</v>
      </c>
      <c r="P38" s="207">
        <f t="shared" si="8"/>
        <v>55579</v>
      </c>
      <c r="Q38" s="299">
        <f>SUM(P37+P38)</f>
        <v>154511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4"/>
      <c r="I39" s="213"/>
      <c r="J39" s="317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7"/>
      <c r="I40" s="226"/>
      <c r="J40" s="399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164071</v>
      </c>
      <c r="F41" s="240">
        <f t="shared" si="9"/>
        <v>67423</v>
      </c>
      <c r="G41" s="241">
        <f t="shared" si="9"/>
        <v>10853</v>
      </c>
      <c r="H41" s="239">
        <f>SUM(H36:H38)</f>
        <v>110</v>
      </c>
      <c r="I41" s="240">
        <f>SUM(I36:I38)</f>
        <v>119</v>
      </c>
      <c r="J41" s="239">
        <f t="shared" si="9"/>
        <v>273</v>
      </c>
      <c r="K41" s="239">
        <f t="shared" si="9"/>
        <v>10779</v>
      </c>
      <c r="L41" s="240">
        <f t="shared" si="9"/>
        <v>649</v>
      </c>
      <c r="M41" s="241">
        <f t="shared" si="9"/>
        <v>156</v>
      </c>
      <c r="N41" s="239">
        <f>SUM(N36:N38)</f>
        <v>1419</v>
      </c>
      <c r="O41" s="240">
        <f t="shared" si="9"/>
        <v>823</v>
      </c>
      <c r="P41" s="239">
        <f t="shared" si="8"/>
        <v>256675</v>
      </c>
      <c r="Q41" s="242">
        <f>SUM(P36:P40)</f>
        <v>256675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402"/>
      <c r="H42" s="263"/>
      <c r="I42" s="264"/>
      <c r="J42" s="403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32721</v>
      </c>
      <c r="F43" s="170">
        <v>64238</v>
      </c>
      <c r="G43" s="387">
        <v>148</v>
      </c>
      <c r="H43" s="388">
        <v>13</v>
      </c>
      <c r="I43" s="389">
        <v>11</v>
      </c>
      <c r="J43" s="390">
        <v>235</v>
      </c>
      <c r="K43" s="171">
        <v>3594</v>
      </c>
      <c r="L43" s="172">
        <v>210</v>
      </c>
      <c r="M43" s="173">
        <v>123</v>
      </c>
      <c r="N43" s="174">
        <v>24</v>
      </c>
      <c r="O43" s="175">
        <v>725</v>
      </c>
      <c r="P43" s="176">
        <f t="shared" ref="P43:P48" si="10">SUM(E43:O43)</f>
        <v>102042</v>
      </c>
      <c r="Q43" s="275">
        <f>SUM(P43)</f>
        <v>102042</v>
      </c>
      <c r="R43" s="126"/>
    </row>
    <row r="44" spans="1:18" ht="21.95" customHeight="1" x14ac:dyDescent="0.35">
      <c r="A44" s="138"/>
      <c r="B44" s="276" t="s">
        <v>37</v>
      </c>
      <c r="C44" s="179" t="s">
        <v>42</v>
      </c>
      <c r="D44" s="277"/>
      <c r="E44" s="181">
        <v>78947</v>
      </c>
      <c r="F44" s="186">
        <v>2737</v>
      </c>
      <c r="G44" s="391">
        <v>9199</v>
      </c>
      <c r="H44" s="392">
        <v>83</v>
      </c>
      <c r="I44" s="393">
        <v>94</v>
      </c>
      <c r="J44" s="394">
        <v>11</v>
      </c>
      <c r="K44" s="187">
        <v>5940</v>
      </c>
      <c r="L44" s="188">
        <v>383</v>
      </c>
      <c r="M44" s="189">
        <v>18</v>
      </c>
      <c r="N44" s="190">
        <v>1001</v>
      </c>
      <c r="O44" s="191">
        <v>81</v>
      </c>
      <c r="P44" s="192">
        <f t="shared" si="10"/>
        <v>98494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51601</v>
      </c>
      <c r="F45" s="201">
        <v>385</v>
      </c>
      <c r="G45" s="395">
        <v>1450</v>
      </c>
      <c r="H45" s="396">
        <v>13</v>
      </c>
      <c r="I45" s="397">
        <v>13</v>
      </c>
      <c r="J45" s="398">
        <v>25</v>
      </c>
      <c r="K45" s="202">
        <v>1231</v>
      </c>
      <c r="L45" s="203">
        <v>54</v>
      </c>
      <c r="M45" s="204">
        <v>16</v>
      </c>
      <c r="N45" s="205">
        <v>390</v>
      </c>
      <c r="O45" s="206">
        <v>18</v>
      </c>
      <c r="P45" s="207">
        <f t="shared" si="10"/>
        <v>55196</v>
      </c>
      <c r="Q45" s="299">
        <f>SUM(P44+P45)</f>
        <v>153690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4"/>
      <c r="I46" s="213"/>
      <c r="J46" s="317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7"/>
      <c r="I47" s="226"/>
      <c r="J47" s="399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163269</v>
      </c>
      <c r="F48" s="240">
        <f t="shared" si="11"/>
        <v>67360</v>
      </c>
      <c r="G48" s="241">
        <f t="shared" si="11"/>
        <v>10797</v>
      </c>
      <c r="H48" s="239">
        <f>SUM(H43:H45)</f>
        <v>109</v>
      </c>
      <c r="I48" s="240">
        <f>SUM(I43:I45)</f>
        <v>118</v>
      </c>
      <c r="J48" s="239">
        <f t="shared" si="11"/>
        <v>271</v>
      </c>
      <c r="K48" s="239">
        <f t="shared" si="11"/>
        <v>10765</v>
      </c>
      <c r="L48" s="240">
        <f t="shared" si="11"/>
        <v>647</v>
      </c>
      <c r="M48" s="241">
        <f t="shared" si="11"/>
        <v>157</v>
      </c>
      <c r="N48" s="239">
        <f>SUM(N43:N45)</f>
        <v>1415</v>
      </c>
      <c r="O48" s="240">
        <f t="shared" si="11"/>
        <v>824</v>
      </c>
      <c r="P48" s="239">
        <f t="shared" si="10"/>
        <v>255732</v>
      </c>
      <c r="Q48" s="242">
        <f>SUM(P43:P47)</f>
        <v>255732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9"/>
      <c r="H49" s="248"/>
      <c r="I49" s="400"/>
      <c r="J49" s="401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10"/>
      <c r="H50" s="309"/>
      <c r="I50" s="406"/>
      <c r="J50" s="407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4"/>
      <c r="H51" s="323"/>
      <c r="I51" s="408"/>
      <c r="J51" s="409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9"/>
      <c r="H52" s="248"/>
      <c r="I52" s="400"/>
      <c r="J52" s="401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8"/>
      <c r="H53" s="337"/>
      <c r="I53" s="410"/>
      <c r="J53" s="411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2"/>
      <c r="H54" s="351"/>
      <c r="I54" s="412"/>
      <c r="J54" s="413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5"/>
      <c r="H55" s="364"/>
      <c r="I55" s="414"/>
      <c r="J55" s="415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416"/>
      <c r="D56" s="375"/>
      <c r="E56" s="1365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13"/>
      <c r="D57" s="13"/>
      <c r="E57" s="1366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5"/>
      <c r="D58" s="15"/>
      <c r="E58" s="1365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5"/>
      <c r="Q58" s="380"/>
      <c r="R58" s="126"/>
    </row>
    <row r="59" spans="1:18" ht="16.5" thickBot="1" x14ac:dyDescent="0.3">
      <c r="A59" s="381"/>
      <c r="B59" s="28"/>
      <c r="C59" s="27"/>
      <c r="D59" s="27"/>
      <c r="E59" s="1366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7"/>
      <c r="Q59" s="12"/>
      <c r="R59" s="382"/>
    </row>
    <row r="60" spans="1:18" ht="15" customHeight="1" thickBot="1" x14ac:dyDescent="0.25">
      <c r="B60" s="13"/>
      <c r="E60" s="383" t="s">
        <v>46</v>
      </c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5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BF39"/>
  <sheetViews>
    <sheetView zoomScale="85" zoomScaleNormal="85" workbookViewId="0">
      <selection activeCell="B32" sqref="B32"/>
    </sheetView>
  </sheetViews>
  <sheetFormatPr baseColWidth="10" defaultRowHeight="12.75" x14ac:dyDescent="0.2"/>
  <cols>
    <col min="1" max="1" width="0.5703125" style="422" customWidth="1"/>
    <col min="2" max="2" width="13.85546875" style="422" customWidth="1"/>
    <col min="3" max="15" width="10.7109375" style="422" customWidth="1"/>
    <col min="16" max="16" width="10.85546875" style="422" customWidth="1"/>
    <col min="17" max="17" width="0.28515625" style="422" hidden="1" customWidth="1"/>
    <col min="18" max="18" width="0.140625" style="422" hidden="1" customWidth="1"/>
    <col min="19" max="19" width="8.5703125" style="422" hidden="1" customWidth="1"/>
    <col min="20" max="20" width="0.28515625" style="422" hidden="1" customWidth="1"/>
    <col min="21" max="21" width="8" style="422" hidden="1" customWidth="1"/>
    <col min="22" max="22" width="7.7109375" style="422" hidden="1" customWidth="1"/>
    <col min="23" max="23" width="0.28515625" style="422" customWidth="1"/>
    <col min="24" max="24" width="0.42578125" style="422" customWidth="1"/>
    <col min="25" max="25" width="13.7109375" style="422" customWidth="1"/>
    <col min="26" max="39" width="10.7109375" style="422" customWidth="1"/>
    <col min="40" max="40" width="0.5703125" style="422" customWidth="1"/>
    <col min="41" max="41" width="0.28515625" style="422" customWidth="1"/>
    <col min="42" max="42" width="11.5703125" style="422" customWidth="1"/>
    <col min="43" max="49" width="10.7109375" style="422" customWidth="1"/>
    <col min="50" max="51" width="11.85546875" style="422" customWidth="1"/>
    <col min="52" max="52" width="10.5703125" style="422" customWidth="1"/>
    <col min="53" max="56" width="10.7109375" style="422" customWidth="1"/>
    <col min="57" max="57" width="10.5703125" style="422" customWidth="1"/>
    <col min="58" max="58" width="0.28515625" style="422" customWidth="1"/>
    <col min="59" max="16384" width="11.42578125" style="422"/>
  </cols>
  <sheetData>
    <row r="1" spans="1:58" ht="16.5" customHeight="1" thickBot="1" x14ac:dyDescent="0.3">
      <c r="A1" s="417"/>
      <c r="B1" s="418" t="s">
        <v>48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20"/>
      <c r="T1" s="421"/>
      <c r="V1" s="423"/>
      <c r="W1" s="424"/>
      <c r="X1" s="417"/>
      <c r="Y1" s="418" t="s">
        <v>48</v>
      </c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24"/>
      <c r="AO1" s="417"/>
      <c r="AP1" s="418" t="s">
        <v>48</v>
      </c>
      <c r="AQ1" s="419"/>
      <c r="AR1" s="419"/>
      <c r="AS1" s="419"/>
      <c r="AT1" s="419"/>
      <c r="AU1" s="419"/>
      <c r="AV1" s="419"/>
      <c r="AW1" s="419"/>
      <c r="AX1" s="419"/>
      <c r="AY1" s="419"/>
      <c r="AZ1" s="419"/>
      <c r="BA1" s="419"/>
      <c r="BB1" s="419"/>
      <c r="BC1" s="419"/>
      <c r="BD1" s="419"/>
      <c r="BE1" s="419"/>
      <c r="BF1" s="424"/>
    </row>
    <row r="2" spans="1:58" ht="15" customHeight="1" thickBot="1" x14ac:dyDescent="0.25">
      <c r="A2" s="425"/>
      <c r="B2" s="426" t="s">
        <v>49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8"/>
      <c r="Q2" s="427"/>
      <c r="R2" s="429"/>
      <c r="S2" s="429"/>
      <c r="T2" s="430"/>
      <c r="V2" s="431"/>
      <c r="W2" s="424"/>
      <c r="X2" s="425"/>
      <c r="Y2" s="426" t="s">
        <v>49</v>
      </c>
      <c r="Z2" s="427"/>
      <c r="AA2" s="427"/>
      <c r="AB2" s="427"/>
      <c r="AC2" s="427"/>
      <c r="AD2" s="427"/>
      <c r="AE2" s="427"/>
      <c r="AF2" s="427"/>
      <c r="AG2" s="427"/>
      <c r="AH2" s="427"/>
      <c r="AI2" s="427"/>
      <c r="AJ2" s="427"/>
      <c r="AK2" s="427"/>
      <c r="AL2" s="427"/>
      <c r="AM2" s="428"/>
      <c r="AN2" s="424"/>
      <c r="AO2" s="425"/>
      <c r="AP2" s="426" t="s">
        <v>49</v>
      </c>
      <c r="AQ2" s="427"/>
      <c r="AR2" s="427"/>
      <c r="AS2" s="427"/>
      <c r="AT2" s="427"/>
      <c r="AU2" s="427"/>
      <c r="AV2" s="427"/>
      <c r="AW2" s="427"/>
      <c r="AX2" s="427"/>
      <c r="AY2" s="427"/>
      <c r="AZ2" s="427"/>
      <c r="BA2" s="427"/>
      <c r="BB2" s="427"/>
      <c r="BC2" s="427"/>
      <c r="BD2" s="427"/>
      <c r="BE2" s="427"/>
      <c r="BF2" s="424"/>
    </row>
    <row r="3" spans="1:58" ht="13.5" thickBot="1" x14ac:dyDescent="0.25">
      <c r="A3" s="425"/>
      <c r="B3" s="432" t="s">
        <v>50</v>
      </c>
      <c r="C3" s="433"/>
      <c r="D3" s="433">
        <v>2</v>
      </c>
      <c r="E3" s="433">
        <v>3</v>
      </c>
      <c r="F3" s="433">
        <v>4</v>
      </c>
      <c r="G3" s="433">
        <v>5</v>
      </c>
      <c r="H3" s="433">
        <v>6</v>
      </c>
      <c r="I3" s="433">
        <v>7</v>
      </c>
      <c r="J3" s="434">
        <v>8</v>
      </c>
      <c r="K3" s="433">
        <v>9</v>
      </c>
      <c r="L3" s="434">
        <v>10</v>
      </c>
      <c r="M3" s="433">
        <v>11</v>
      </c>
      <c r="N3" s="434">
        <v>12</v>
      </c>
      <c r="O3" s="433">
        <v>13</v>
      </c>
      <c r="P3" s="435">
        <v>14</v>
      </c>
      <c r="Q3" s="436"/>
      <c r="R3" s="437"/>
      <c r="S3" s="437"/>
      <c r="T3" s="438"/>
      <c r="V3" s="431"/>
      <c r="W3" s="424"/>
      <c r="X3" s="425"/>
      <c r="Y3" s="432"/>
      <c r="Z3" s="439">
        <v>15</v>
      </c>
      <c r="AA3" s="439">
        <v>16</v>
      </c>
      <c r="AB3" s="439">
        <v>17</v>
      </c>
      <c r="AC3" s="439">
        <v>18</v>
      </c>
      <c r="AD3" s="434">
        <v>19</v>
      </c>
      <c r="AE3" s="433">
        <v>20</v>
      </c>
      <c r="AF3" s="433">
        <v>21</v>
      </c>
      <c r="AG3" s="434">
        <v>22</v>
      </c>
      <c r="AH3" s="433">
        <v>23</v>
      </c>
      <c r="AI3" s="434">
        <v>24</v>
      </c>
      <c r="AJ3" s="440">
        <v>25</v>
      </c>
      <c r="AK3" s="440">
        <v>26</v>
      </c>
      <c r="AL3" s="440">
        <v>27</v>
      </c>
      <c r="AM3" s="441">
        <v>28</v>
      </c>
      <c r="AN3" s="424"/>
      <c r="AO3" s="425"/>
      <c r="AP3" s="432"/>
      <c r="AQ3" s="442">
        <v>29</v>
      </c>
      <c r="AR3" s="442">
        <v>30</v>
      </c>
      <c r="AS3" s="442">
        <v>31</v>
      </c>
      <c r="AT3" s="443">
        <v>32</v>
      </c>
      <c r="AU3" s="444">
        <v>33</v>
      </c>
      <c r="AV3" s="445">
        <v>34</v>
      </c>
      <c r="AW3" s="446">
        <v>35</v>
      </c>
      <c r="AX3" s="447">
        <v>36</v>
      </c>
      <c r="AY3" s="448">
        <v>37</v>
      </c>
      <c r="AZ3" s="449" t="s">
        <v>51</v>
      </c>
      <c r="BA3" s="450" t="s">
        <v>52</v>
      </c>
      <c r="BB3" s="451"/>
      <c r="BC3" s="452"/>
      <c r="BD3" s="1379" t="s">
        <v>53</v>
      </c>
      <c r="BE3" s="1380"/>
      <c r="BF3" s="424"/>
    </row>
    <row r="4" spans="1:58" ht="16.5" thickBot="1" x14ac:dyDescent="0.3">
      <c r="A4" s="453"/>
      <c r="B4" s="454"/>
      <c r="C4" s="455">
        <v>1</v>
      </c>
      <c r="D4" s="456"/>
      <c r="E4" s="457"/>
      <c r="F4" s="458"/>
      <c r="G4" s="459"/>
      <c r="H4" s="460" t="s">
        <v>54</v>
      </c>
      <c r="I4" s="461" t="s">
        <v>54</v>
      </c>
      <c r="J4" s="462" t="s">
        <v>55</v>
      </c>
      <c r="K4" s="463" t="s">
        <v>56</v>
      </c>
      <c r="L4" s="464" t="s">
        <v>55</v>
      </c>
      <c r="M4" s="465" t="s">
        <v>57</v>
      </c>
      <c r="N4" s="466" t="s">
        <v>55</v>
      </c>
      <c r="O4" s="456" t="s">
        <v>58</v>
      </c>
      <c r="P4" s="467" t="s">
        <v>58</v>
      </c>
      <c r="Q4" s="429"/>
      <c r="R4" s="468"/>
      <c r="S4" s="469"/>
      <c r="T4" s="470"/>
      <c r="U4" s="471"/>
      <c r="V4" s="472"/>
      <c r="W4" s="424"/>
      <c r="X4" s="453"/>
      <c r="Y4" s="454"/>
      <c r="Z4" s="473" t="s">
        <v>59</v>
      </c>
      <c r="AA4" s="474" t="s">
        <v>59</v>
      </c>
      <c r="AB4" s="475" t="s">
        <v>59</v>
      </c>
      <c r="AC4" s="458" t="s">
        <v>59</v>
      </c>
      <c r="AD4" s="476" t="s">
        <v>55</v>
      </c>
      <c r="AE4" s="460" t="s">
        <v>60</v>
      </c>
      <c r="AF4" s="461" t="s">
        <v>54</v>
      </c>
      <c r="AG4" s="462" t="s">
        <v>55</v>
      </c>
      <c r="AH4" s="463" t="s">
        <v>54</v>
      </c>
      <c r="AI4" s="464" t="s">
        <v>55</v>
      </c>
      <c r="AJ4" s="477" t="s">
        <v>61</v>
      </c>
      <c r="AK4" s="478" t="s">
        <v>62</v>
      </c>
      <c r="AL4" s="479" t="s">
        <v>63</v>
      </c>
      <c r="AM4" s="480" t="s">
        <v>64</v>
      </c>
      <c r="AN4" s="424"/>
      <c r="AO4" s="453"/>
      <c r="AP4" s="454"/>
      <c r="AQ4" s="481" t="s">
        <v>65</v>
      </c>
      <c r="AR4" s="482" t="s">
        <v>66</v>
      </c>
      <c r="AS4" s="483" t="s">
        <v>67</v>
      </c>
      <c r="AT4" s="484" t="s">
        <v>68</v>
      </c>
      <c r="AU4" s="485" t="s">
        <v>69</v>
      </c>
      <c r="AV4" s="486" t="s">
        <v>70</v>
      </c>
      <c r="AW4" s="487" t="s">
        <v>71</v>
      </c>
      <c r="AX4" s="488" t="s">
        <v>71</v>
      </c>
      <c r="AY4" s="489" t="s">
        <v>72</v>
      </c>
      <c r="AZ4" s="461" t="s">
        <v>73</v>
      </c>
      <c r="BA4" s="490" t="s">
        <v>74</v>
      </c>
      <c r="BB4" s="491" t="s">
        <v>75</v>
      </c>
      <c r="BC4" s="492" t="s">
        <v>40</v>
      </c>
      <c r="BD4" s="493" t="s">
        <v>76</v>
      </c>
      <c r="BE4" s="494" t="s">
        <v>55</v>
      </c>
      <c r="BF4" s="424"/>
    </row>
    <row r="5" spans="1:58" ht="18.75" thickBot="1" x14ac:dyDescent="0.3">
      <c r="A5" s="453"/>
      <c r="B5" s="495" t="s">
        <v>15</v>
      </c>
      <c r="C5" s="496" t="s">
        <v>54</v>
      </c>
      <c r="D5" s="497" t="s">
        <v>77</v>
      </c>
      <c r="E5" s="498" t="s">
        <v>78</v>
      </c>
      <c r="F5" s="499" t="s">
        <v>79</v>
      </c>
      <c r="G5" s="500" t="s">
        <v>80</v>
      </c>
      <c r="H5" s="486" t="s">
        <v>80</v>
      </c>
      <c r="I5" s="501" t="s">
        <v>81</v>
      </c>
      <c r="J5" s="502" t="s">
        <v>82</v>
      </c>
      <c r="K5" s="503" t="s">
        <v>83</v>
      </c>
      <c r="L5" s="504" t="s">
        <v>84</v>
      </c>
      <c r="M5" s="505" t="s">
        <v>85</v>
      </c>
      <c r="N5" s="506" t="s">
        <v>58</v>
      </c>
      <c r="O5" s="507" t="s">
        <v>54</v>
      </c>
      <c r="P5" s="508" t="s">
        <v>82</v>
      </c>
      <c r="Q5" s="509"/>
      <c r="R5" s="510"/>
      <c r="S5" s="511"/>
      <c r="T5" s="512"/>
      <c r="U5" s="513"/>
      <c r="V5" s="514"/>
      <c r="W5" s="515"/>
      <c r="X5" s="453"/>
      <c r="Y5" s="495" t="s">
        <v>15</v>
      </c>
      <c r="Z5" s="516" t="s">
        <v>58</v>
      </c>
      <c r="AA5" s="517" t="s">
        <v>54</v>
      </c>
      <c r="AB5" s="518" t="s">
        <v>86</v>
      </c>
      <c r="AC5" s="519" t="s">
        <v>70</v>
      </c>
      <c r="AD5" s="520" t="s">
        <v>87</v>
      </c>
      <c r="AE5" s="486"/>
      <c r="AF5" s="501" t="s">
        <v>60</v>
      </c>
      <c r="AG5" s="502" t="s">
        <v>88</v>
      </c>
      <c r="AH5" s="503" t="s">
        <v>70</v>
      </c>
      <c r="AI5" s="504" t="s">
        <v>80</v>
      </c>
      <c r="AJ5" s="521" t="s">
        <v>89</v>
      </c>
      <c r="AK5" s="522" t="s">
        <v>89</v>
      </c>
      <c r="AL5" s="523" t="s">
        <v>89</v>
      </c>
      <c r="AM5" s="524" t="s">
        <v>89</v>
      </c>
      <c r="AN5" s="515"/>
      <c r="AO5" s="453"/>
      <c r="AP5" s="495" t="s">
        <v>15</v>
      </c>
      <c r="AQ5" s="525" t="s">
        <v>89</v>
      </c>
      <c r="AR5" s="526" t="s">
        <v>89</v>
      </c>
      <c r="AS5" s="527" t="s">
        <v>90</v>
      </c>
      <c r="AT5" s="528" t="s">
        <v>83</v>
      </c>
      <c r="AU5" s="529" t="s">
        <v>91</v>
      </c>
      <c r="AV5" s="486"/>
      <c r="AW5" s="530" t="s">
        <v>92</v>
      </c>
      <c r="AX5" s="531" t="s">
        <v>93</v>
      </c>
      <c r="AY5" s="532" t="s">
        <v>94</v>
      </c>
      <c r="AZ5" s="501"/>
      <c r="BA5" s="533"/>
      <c r="BB5" s="534" t="s">
        <v>95</v>
      </c>
      <c r="BC5" s="535" t="s">
        <v>95</v>
      </c>
      <c r="BD5" s="536" t="s">
        <v>79</v>
      </c>
      <c r="BE5" s="537" t="s">
        <v>24</v>
      </c>
      <c r="BF5" s="515"/>
    </row>
    <row r="6" spans="1:58" ht="13.5" thickBot="1" x14ac:dyDescent="0.25">
      <c r="A6" s="453"/>
      <c r="B6" s="538"/>
      <c r="C6" s="539"/>
      <c r="D6" s="540"/>
      <c r="E6" s="541"/>
      <c r="F6" s="542"/>
      <c r="G6" s="543"/>
      <c r="H6" s="544"/>
      <c r="I6" s="545"/>
      <c r="J6" s="546"/>
      <c r="K6" s="546"/>
      <c r="L6" s="547"/>
      <c r="M6" s="548"/>
      <c r="N6" s="549"/>
      <c r="O6" s="550"/>
      <c r="P6" s="551"/>
      <c r="Q6" s="552"/>
      <c r="R6" s="553"/>
      <c r="S6" s="554"/>
      <c r="T6" s="555"/>
      <c r="U6" s="556"/>
      <c r="V6" s="557"/>
      <c r="W6" s="558"/>
      <c r="X6" s="453"/>
      <c r="Y6" s="538"/>
      <c r="Z6" s="559"/>
      <c r="AA6" s="560"/>
      <c r="AB6" s="541"/>
      <c r="AC6" s="542"/>
      <c r="AD6" s="543"/>
      <c r="AE6" s="544"/>
      <c r="AF6" s="545"/>
      <c r="AG6" s="546"/>
      <c r="AH6" s="546"/>
      <c r="AI6" s="547"/>
      <c r="AJ6" s="548"/>
      <c r="AK6" s="549"/>
      <c r="AL6" s="550"/>
      <c r="AM6" s="551"/>
      <c r="AN6" s="558"/>
      <c r="AO6" s="453"/>
      <c r="AP6" s="538"/>
      <c r="AQ6" s="559"/>
      <c r="AR6" s="560"/>
      <c r="AS6" s="541"/>
      <c r="AT6" s="542"/>
      <c r="AU6" s="543"/>
      <c r="AV6" s="544"/>
      <c r="AW6" s="544"/>
      <c r="AX6" s="544"/>
      <c r="AY6" s="544"/>
      <c r="AZ6" s="545"/>
      <c r="BA6" s="546"/>
      <c r="BB6" s="546"/>
      <c r="BC6" s="547"/>
      <c r="BD6" s="549"/>
      <c r="BE6" s="550"/>
      <c r="BF6" s="558"/>
    </row>
    <row r="7" spans="1:58" ht="21.95" customHeight="1" thickBot="1" x14ac:dyDescent="0.3">
      <c r="A7" s="453"/>
      <c r="B7" s="561" t="s">
        <v>26</v>
      </c>
      <c r="C7" s="562">
        <v>109479</v>
      </c>
      <c r="D7" s="563">
        <v>120177</v>
      </c>
      <c r="E7" s="564">
        <f>SUM('[1](14.1) Antriebe - Fahrzeugart'!D11)</f>
        <v>3</v>
      </c>
      <c r="F7" s="565">
        <f>SUM('[1](14.1) Antriebe - Fahrzeugart'!D13)</f>
        <v>6134</v>
      </c>
      <c r="G7" s="566">
        <f>SUM('[1](14.1) Antriebe - Fahrzeugart'!D15)</f>
        <v>10</v>
      </c>
      <c r="H7" s="567">
        <f>SUM('[1](14.1) Antriebe - Fahrzeugart'!D17)</f>
        <v>1363</v>
      </c>
      <c r="I7" s="568">
        <f>SUM('[1](14.1) Antriebe - Fahrzeugart'!D19)</f>
        <v>103</v>
      </c>
      <c r="J7" s="569">
        <f>SUM('[1](14.1) Antriebe - Fahrzeugart'!D21)</f>
        <v>778</v>
      </c>
      <c r="K7" s="570">
        <f>SUM('[1](14.1) Antriebe - Fahrzeugart'!D23)</f>
        <v>139</v>
      </c>
      <c r="L7" s="571">
        <f>SUM('[1](14.1) Antriebe - Fahrzeugart'!D25)</f>
        <v>82</v>
      </c>
      <c r="M7" s="572">
        <f>SUM('[1](14.1) Antriebe - Fahrzeugart'!D27)</f>
        <v>0</v>
      </c>
      <c r="N7" s="573">
        <f>SUM('[1](14.1) Antriebe - Fahrzeugart'!D29)</f>
        <v>0</v>
      </c>
      <c r="O7" s="574">
        <f>SUM('[1](14.1) Antriebe - Fahrzeugart'!D31)</f>
        <v>0</v>
      </c>
      <c r="P7" s="575">
        <f>SUM('[1](14.1) Antriebe - Fahrzeugart'!D33)</f>
        <v>0</v>
      </c>
      <c r="Q7" s="576"/>
      <c r="R7" s="577"/>
      <c r="S7" s="578"/>
      <c r="T7" s="579"/>
      <c r="U7" s="580"/>
      <c r="V7" s="581"/>
      <c r="W7" s="582"/>
      <c r="X7" s="453"/>
      <c r="Y7" s="561" t="s">
        <v>26</v>
      </c>
      <c r="Z7" s="583">
        <f>SUM('[1](14.1) Antriebe - Fahrzeugart'!D35)</f>
        <v>0</v>
      </c>
      <c r="AA7" s="584">
        <f>SUM('[1](14.1) Antriebe - Fahrzeugart'!D37)</f>
        <v>0</v>
      </c>
      <c r="AB7" s="585">
        <f>SUM('[1](14.1) Antriebe - Fahrzeugart'!D39)</f>
        <v>0</v>
      </c>
      <c r="AC7" s="565">
        <f>SUM('[1](14.1) Antriebe - Fahrzeugart'!D41)</f>
        <v>0</v>
      </c>
      <c r="AD7" s="586">
        <f>SUM('[1](14.1) Antriebe - Fahrzeugart'!D43)</f>
        <v>0</v>
      </c>
      <c r="AE7" s="567">
        <f>SUM('[1](14.1) Antriebe - Fahrzeugart'!D45)</f>
        <v>0</v>
      </c>
      <c r="AF7" s="568">
        <f>SUM('[1](14.1) Antriebe - Fahrzeugart'!D47)</f>
        <v>1</v>
      </c>
      <c r="AG7" s="569">
        <f>SUM('[1](14.1) Antriebe - Fahrzeugart'!D49)</f>
        <v>0</v>
      </c>
      <c r="AH7" s="570">
        <f>SUM('[1](14.1) Antriebe - Fahrzeugart'!D51)</f>
        <v>18</v>
      </c>
      <c r="AI7" s="571">
        <f>SUM('[1](14.1) Antriebe - Fahrzeugart'!D53)</f>
        <v>1</v>
      </c>
      <c r="AJ7" s="587">
        <f>SUM('[1](14.1) Antriebe - Fahrzeugart'!D55)</f>
        <v>221</v>
      </c>
      <c r="AK7" s="588">
        <f>SUM('[1](14.1) Antriebe - Fahrzeugart'!D57)</f>
        <v>10</v>
      </c>
      <c r="AL7" s="589">
        <f>SUM('[1](14.1) Antriebe - Fahrzeugart'!D59)</f>
        <v>0</v>
      </c>
      <c r="AM7" s="590">
        <f>SUM('[1](14.1) Antriebe - Fahrzeugart'!D61)</f>
        <v>0</v>
      </c>
      <c r="AN7" s="582"/>
      <c r="AO7" s="453"/>
      <c r="AP7" s="591" t="s">
        <v>26</v>
      </c>
      <c r="AQ7" s="592">
        <f>SUM('[1](14.1) Antriebe - Fahrzeugart'!D63)</f>
        <v>0</v>
      </c>
      <c r="AR7" s="593">
        <f>SUM('[1](14.1) Antriebe - Fahrzeugart'!D65)</f>
        <v>0</v>
      </c>
      <c r="AS7" s="594">
        <f>SUM('[1](14.1) Antriebe - Fahrzeugart'!D67)</f>
        <v>0</v>
      </c>
      <c r="AT7" s="595">
        <f>SUM('[1](14.1) Antriebe - Fahrzeugart'!D69)</f>
        <v>0</v>
      </c>
      <c r="AU7" s="596">
        <f>SUM('[1](14.1) Antriebe - Fahrzeugart'!D71)</f>
        <v>0</v>
      </c>
      <c r="AV7" s="567">
        <f>SUM('[1](14.1) Antriebe - Fahrzeugart'!D73)</f>
        <v>0</v>
      </c>
      <c r="AW7" s="597">
        <f>SUM('[1](14.1) Antriebe - Fahrzeugart'!D75)</f>
        <v>0</v>
      </c>
      <c r="AX7" s="598">
        <f>SUM('[1](14.1) Antriebe - Fahrzeugart'!D77)</f>
        <v>0</v>
      </c>
      <c r="AY7" s="599">
        <f>SUM('[1](14.1) Antriebe - Fahrzeugart'!D79)</f>
        <v>0</v>
      </c>
      <c r="AZ7" s="568">
        <f>SUM('[1](14.1) Antriebe - Fahrzeugart'!D83)</f>
        <v>3</v>
      </c>
      <c r="BA7" s="600">
        <f>SUM('[1](14.1) Antriebe - Fahrzeugart'!D81)</f>
        <v>0</v>
      </c>
      <c r="BB7" s="601">
        <v>64</v>
      </c>
      <c r="BC7" s="602">
        <f>SUM(BD7,BE7)</f>
        <v>3386</v>
      </c>
      <c r="BD7" s="603">
        <v>3253</v>
      </c>
      <c r="BE7" s="604">
        <v>133</v>
      </c>
      <c r="BF7" s="582"/>
    </row>
    <row r="8" spans="1:58" ht="8.25" customHeight="1" thickBot="1" x14ac:dyDescent="0.3">
      <c r="A8" s="453"/>
      <c r="B8" s="605"/>
      <c r="C8" s="606"/>
      <c r="D8" s="607"/>
      <c r="E8" s="608"/>
      <c r="F8" s="609"/>
      <c r="G8" s="610"/>
      <c r="H8" s="611"/>
      <c r="I8" s="612"/>
      <c r="J8" s="613"/>
      <c r="K8" s="613"/>
      <c r="L8" s="614"/>
      <c r="M8" s="615"/>
      <c r="N8" s="616"/>
      <c r="O8" s="617"/>
      <c r="P8" s="618"/>
      <c r="Q8" s="619"/>
      <c r="R8" s="620"/>
      <c r="S8" s="621"/>
      <c r="T8" s="622"/>
      <c r="U8" s="623"/>
      <c r="V8" s="624"/>
      <c r="W8" s="625"/>
      <c r="X8" s="453"/>
      <c r="Y8" s="605"/>
      <c r="Z8" s="626"/>
      <c r="AA8" s="627"/>
      <c r="AB8" s="608"/>
      <c r="AC8" s="609"/>
      <c r="AD8" s="610"/>
      <c r="AE8" s="611"/>
      <c r="AF8" s="612"/>
      <c r="AG8" s="613"/>
      <c r="AH8" s="613"/>
      <c r="AI8" s="614"/>
      <c r="AJ8" s="615"/>
      <c r="AK8" s="616"/>
      <c r="AL8" s="617"/>
      <c r="AM8" s="618"/>
      <c r="AN8" s="625"/>
      <c r="AO8" s="453"/>
      <c r="AP8" s="628"/>
      <c r="AQ8" s="629"/>
      <c r="AR8" s="627"/>
      <c r="AS8" s="608"/>
      <c r="AT8" s="609"/>
      <c r="AU8" s="610"/>
      <c r="AV8" s="611"/>
      <c r="AW8" s="611"/>
      <c r="AX8" s="611"/>
      <c r="AY8" s="611"/>
      <c r="AZ8" s="612"/>
      <c r="BA8" s="613"/>
      <c r="BB8" s="613"/>
      <c r="BC8" s="614"/>
      <c r="BD8" s="630"/>
      <c r="BE8" s="626"/>
      <c r="BF8" s="625"/>
    </row>
    <row r="9" spans="1:58" ht="21.95" customHeight="1" thickBot="1" x14ac:dyDescent="0.3">
      <c r="A9" s="453"/>
      <c r="B9" s="631" t="s">
        <v>27</v>
      </c>
      <c r="C9" s="562">
        <v>109554</v>
      </c>
      <c r="D9" s="563">
        <v>120172</v>
      </c>
      <c r="E9" s="564">
        <f>SUM('[1](14.1) Antriebe - Fahrzeugart'!AA11)</f>
        <v>3</v>
      </c>
      <c r="F9" s="565">
        <f>SUM('[1](14.1) Antriebe - Fahrzeugart'!AA13)</f>
        <v>6168</v>
      </c>
      <c r="G9" s="566">
        <f>SUM('[1](14.1) Antriebe - Fahrzeugart'!AA15)</f>
        <v>5</v>
      </c>
      <c r="H9" s="567">
        <f>SUM('[1](14.1) Antriebe - Fahrzeugart'!AA17)</f>
        <v>1359</v>
      </c>
      <c r="I9" s="568">
        <f>SUM('[1](14.1) Antriebe - Fahrzeugart'!AA19)</f>
        <v>108</v>
      </c>
      <c r="J9" s="569">
        <f>SUM('[1](14.1) Antriebe - Fahrzeugart'!AA21)</f>
        <v>799</v>
      </c>
      <c r="K9" s="570">
        <f>SUM('[1](14.1) Antriebe - Fahrzeugart'!AA23)</f>
        <v>141</v>
      </c>
      <c r="L9" s="632">
        <f>SUM('[1](14.1) Antriebe - Fahrzeugart'!AA25)</f>
        <v>82</v>
      </c>
      <c r="M9" s="572">
        <f>SUM('[1](14.1) Antriebe - Fahrzeugart'!AA27)</f>
        <v>0</v>
      </c>
      <c r="N9" s="573">
        <f>SUM('[1](14.1) Antriebe - Fahrzeugart'!AA29)</f>
        <v>0</v>
      </c>
      <c r="O9" s="574">
        <f>SUM('[1](14.1) Antriebe - Fahrzeugart'!AA31)</f>
        <v>0</v>
      </c>
      <c r="P9" s="575">
        <f>SUM('[1](14.1) Antriebe - Fahrzeugart'!AA33)</f>
        <v>0</v>
      </c>
      <c r="Q9" s="576"/>
      <c r="R9" s="577"/>
      <c r="S9" s="578"/>
      <c r="T9" s="579"/>
      <c r="U9" s="580"/>
      <c r="V9" s="581"/>
      <c r="W9" s="582"/>
      <c r="X9" s="453"/>
      <c r="Y9" s="631" t="s">
        <v>27</v>
      </c>
      <c r="Z9" s="583">
        <f>SUM('[1](14.1) Antriebe - Fahrzeugart'!AA35)</f>
        <v>0</v>
      </c>
      <c r="AA9" s="584">
        <f>SUM('[1](14.1) Antriebe - Fahrzeugart'!AA37)</f>
        <v>0</v>
      </c>
      <c r="AB9" s="585">
        <f>SUM('[1](14.1) Antriebe - Fahrzeugart'!AA39)</f>
        <v>0</v>
      </c>
      <c r="AC9" s="565">
        <f>SUM('[1](14.1) Antriebe - Fahrzeugart'!AA41)</f>
        <v>0</v>
      </c>
      <c r="AD9" s="586">
        <f>SUM('[1](14.1) Antriebe - Fahrzeugart'!AA43)</f>
        <v>0</v>
      </c>
      <c r="AE9" s="567">
        <f>SUM('[1](14.1) Antriebe - Fahrzeugart'!AA45)</f>
        <v>0</v>
      </c>
      <c r="AF9" s="568">
        <f>SUM('[1](14.1) Antriebe - Fahrzeugart'!AA47)</f>
        <v>1</v>
      </c>
      <c r="AG9" s="569">
        <f>SUM('[1](14.1) Antriebe - Fahrzeugart'!AA49)</f>
        <v>0</v>
      </c>
      <c r="AH9" s="570">
        <f>SUM('[1](14.1) Antriebe - Fahrzeugart'!AA51)</f>
        <v>19</v>
      </c>
      <c r="AI9" s="632">
        <f>SUM('[1](14.1) Antriebe - Fahrzeugart'!AA53)</f>
        <v>1</v>
      </c>
      <c r="AJ9" s="587">
        <f>SUM('[1](14.1) Antriebe - Fahrzeugart'!AA55)</f>
        <v>240</v>
      </c>
      <c r="AK9" s="588">
        <f>SUM('[1](14.1) Antriebe - Fahrzeugart'!AA57)</f>
        <v>10</v>
      </c>
      <c r="AL9" s="589">
        <f>SUM('[1](14.1) Antriebe - Fahrzeugart'!AA59)</f>
        <v>0</v>
      </c>
      <c r="AM9" s="590">
        <f>SUM('[1](14.1) Antriebe - Fahrzeugart'!AA61)</f>
        <v>0</v>
      </c>
      <c r="AN9" s="582"/>
      <c r="AO9" s="453"/>
      <c r="AP9" s="633" t="s">
        <v>27</v>
      </c>
      <c r="AQ9" s="592">
        <f>SUM('[1](14.1) Antriebe - Fahrzeugart'!AA63)</f>
        <v>0</v>
      </c>
      <c r="AR9" s="593">
        <f>SUM('[1](14.1) Antriebe - Fahrzeugart'!AA65)</f>
        <v>0</v>
      </c>
      <c r="AS9" s="594">
        <f>SUM('[1](14.1) Antriebe - Fahrzeugart'!AA67)</f>
        <v>0</v>
      </c>
      <c r="AT9" s="595">
        <f>SUM('[1](14.1) Antriebe - Fahrzeugart'!AA69)</f>
        <v>0</v>
      </c>
      <c r="AU9" s="596">
        <f>SUM('[1](14.1) Antriebe - Fahrzeugart'!AA71)</f>
        <v>0</v>
      </c>
      <c r="AV9" s="567">
        <f>SUM('[1](14.1) Antriebe - Fahrzeugart'!AA73)</f>
        <v>0</v>
      </c>
      <c r="AW9" s="597">
        <f>SUM('[1](14.1) Antriebe - Fahrzeugart'!AA75)</f>
        <v>0</v>
      </c>
      <c r="AX9" s="598">
        <f>SUM('[1](14.1) Antriebe - Fahrzeugart'!AA77)</f>
        <v>0</v>
      </c>
      <c r="AY9" s="599">
        <f>SUM('[1](14.1) Antriebe - Fahrzeugart'!AA79)</f>
        <v>0</v>
      </c>
      <c r="AZ9" s="568">
        <f>SUM('[1](14.1) Antriebe - Fahrzeugart'!AA83)</f>
        <v>3</v>
      </c>
      <c r="BA9" s="600">
        <f>SUM('[1](14.1) Antriebe - Fahrzeugart'!AA81)</f>
        <v>0</v>
      </c>
      <c r="BB9" s="601">
        <v>60</v>
      </c>
      <c r="BC9" s="634">
        <f>SUM(BD9,BE9)</f>
        <v>3436</v>
      </c>
      <c r="BD9" s="603">
        <v>3288</v>
      </c>
      <c r="BE9" s="604">
        <v>148</v>
      </c>
      <c r="BF9" s="582"/>
    </row>
    <row r="10" spans="1:58" ht="8.25" customHeight="1" thickBot="1" x14ac:dyDescent="0.3">
      <c r="A10" s="453"/>
      <c r="B10" s="635"/>
      <c r="C10" s="606"/>
      <c r="D10" s="607"/>
      <c r="E10" s="608"/>
      <c r="F10" s="609"/>
      <c r="G10" s="610"/>
      <c r="H10" s="611"/>
      <c r="I10" s="612"/>
      <c r="J10" s="613"/>
      <c r="K10" s="613"/>
      <c r="L10" s="614"/>
      <c r="M10" s="615"/>
      <c r="N10" s="616"/>
      <c r="O10" s="617"/>
      <c r="P10" s="618"/>
      <c r="Q10" s="619"/>
      <c r="R10" s="620"/>
      <c r="S10" s="621"/>
      <c r="T10" s="622"/>
      <c r="U10" s="623"/>
      <c r="V10" s="624"/>
      <c r="W10" s="625"/>
      <c r="X10" s="453"/>
      <c r="Y10" s="635"/>
      <c r="Z10" s="626"/>
      <c r="AA10" s="627"/>
      <c r="AB10" s="608"/>
      <c r="AC10" s="609"/>
      <c r="AD10" s="610"/>
      <c r="AE10" s="611"/>
      <c r="AF10" s="612"/>
      <c r="AG10" s="613"/>
      <c r="AH10" s="613"/>
      <c r="AI10" s="614"/>
      <c r="AJ10" s="615"/>
      <c r="AK10" s="616"/>
      <c r="AL10" s="617"/>
      <c r="AM10" s="618"/>
      <c r="AN10" s="625"/>
      <c r="AO10" s="453"/>
      <c r="AP10" s="628"/>
      <c r="AQ10" s="629"/>
      <c r="AR10" s="627"/>
      <c r="AS10" s="608"/>
      <c r="AT10" s="609"/>
      <c r="AU10" s="610"/>
      <c r="AV10" s="611"/>
      <c r="AW10" s="611"/>
      <c r="AX10" s="611"/>
      <c r="AY10" s="611"/>
      <c r="AZ10" s="612"/>
      <c r="BA10" s="613"/>
      <c r="BB10" s="613"/>
      <c r="BC10" s="614"/>
      <c r="BD10" s="630"/>
      <c r="BE10" s="626"/>
      <c r="BF10" s="625"/>
    </row>
    <row r="11" spans="1:58" ht="21.95" customHeight="1" thickBot="1" x14ac:dyDescent="0.3">
      <c r="A11" s="453"/>
      <c r="B11" s="631" t="s">
        <v>28</v>
      </c>
      <c r="C11" s="562">
        <v>109575</v>
      </c>
      <c r="D11" s="563">
        <v>119670</v>
      </c>
      <c r="E11" s="564">
        <f>SUM('[1](14.1) Antriebe - Fahrzeugart'!AR11)</f>
        <v>3</v>
      </c>
      <c r="F11" s="565">
        <f>SUM('[1](14.1) Antriebe - Fahrzeugart'!AR13)</f>
        <v>6232</v>
      </c>
      <c r="G11" s="566">
        <f>SUM('[1](14.1) Antriebe - Fahrzeugart'!AR15)</f>
        <v>5</v>
      </c>
      <c r="H11" s="567">
        <f>SUM('[1](14.1) Antriebe - Fahrzeugart'!AR17)</f>
        <v>1351</v>
      </c>
      <c r="I11" s="568">
        <f>SUM('[1](14.1) Antriebe - Fahrzeugart'!AR19)</f>
        <v>109</v>
      </c>
      <c r="J11" s="569">
        <f>SUM('[1](14.1) Antriebe - Fahrzeugart'!AR21)</f>
        <v>813</v>
      </c>
      <c r="K11" s="570">
        <f>SUM('[1](14.1) Antriebe - Fahrzeugart'!AR23)</f>
        <v>145</v>
      </c>
      <c r="L11" s="632">
        <f>SUM('[1](14.1) Antriebe - Fahrzeugart'!AR25)</f>
        <v>82</v>
      </c>
      <c r="M11" s="636">
        <f>SUM('[1](14.1) Antriebe - Fahrzeugart'!AR27)</f>
        <v>0</v>
      </c>
      <c r="N11" s="573">
        <f>SUM('[1](14.1) Antriebe - Fahrzeugart'!AR29)</f>
        <v>0</v>
      </c>
      <c r="O11" s="574">
        <f>SUM('[1](14.1) Antriebe - Fahrzeugart'!AR31)</f>
        <v>0</v>
      </c>
      <c r="P11" s="575">
        <f>SUM('[1](14.1) Antriebe - Fahrzeugart'!AR33)</f>
        <v>0</v>
      </c>
      <c r="Q11" s="576"/>
      <c r="R11" s="577"/>
      <c r="S11" s="578"/>
      <c r="T11" s="579"/>
      <c r="U11" s="580"/>
      <c r="V11" s="581"/>
      <c r="W11" s="582"/>
      <c r="X11" s="453"/>
      <c r="Y11" s="631" t="s">
        <v>28</v>
      </c>
      <c r="Z11" s="583">
        <f>SUM('[1](14.1) Antriebe - Fahrzeugart'!AR35)</f>
        <v>0</v>
      </c>
      <c r="AA11" s="584">
        <f>SUM('[1](14.1) Antriebe - Fahrzeugart'!AR37)</f>
        <v>0</v>
      </c>
      <c r="AB11" s="585">
        <f>SUM('[1](14.1) Antriebe - Fahrzeugart'!AR39)</f>
        <v>0</v>
      </c>
      <c r="AC11" s="565">
        <f>SUM('[1](14.1) Antriebe - Fahrzeugart'!AR41)</f>
        <v>0</v>
      </c>
      <c r="AD11" s="586">
        <f>SUM('[1](14.1) Antriebe - Fahrzeugart'!AR43)</f>
        <v>0</v>
      </c>
      <c r="AE11" s="567">
        <f>SUM('[1](14.1) Antriebe - Fahrzeugart'!AR45)</f>
        <v>0</v>
      </c>
      <c r="AF11" s="568">
        <f>SUM('[1](14.1) Antriebe - Fahrzeugart'!AR47)</f>
        <v>1</v>
      </c>
      <c r="AG11" s="569">
        <f>SUM('[1](14.1) Antriebe - Fahrzeugart'!AR49)</f>
        <v>0</v>
      </c>
      <c r="AH11" s="570">
        <f>SUM('[1](14.1) Antriebe - Fahrzeugart'!AR51)</f>
        <v>19</v>
      </c>
      <c r="AI11" s="632">
        <f>SUM('[1](14.1) Antriebe - Fahrzeugart'!AR53)</f>
        <v>1</v>
      </c>
      <c r="AJ11" s="587">
        <f>SUM('[1](14.1) Antriebe - Fahrzeugart'!AR55)</f>
        <v>249</v>
      </c>
      <c r="AK11" s="588">
        <f>SUM('[1](14.1) Antriebe - Fahrzeugart'!AR57)</f>
        <v>9</v>
      </c>
      <c r="AL11" s="589">
        <f>SUM('[1](14.1) Antriebe - Fahrzeugart'!AR59)</f>
        <v>0</v>
      </c>
      <c r="AM11" s="590">
        <f>SUM('[1](14.1) Antriebe - Fahrzeugart'!AR61)</f>
        <v>0</v>
      </c>
      <c r="AN11" s="582"/>
      <c r="AO11" s="453"/>
      <c r="AP11" s="633" t="s">
        <v>28</v>
      </c>
      <c r="AQ11" s="592">
        <f>SUM('[1](14.1) Antriebe - Fahrzeugart'!AR63)</f>
        <v>0</v>
      </c>
      <c r="AR11" s="593">
        <f>SUM('[1](14.1) Antriebe - Fahrzeugart'!AR65)</f>
        <v>0</v>
      </c>
      <c r="AS11" s="594">
        <f>SUM('[1](14.1) Antriebe - Fahrzeugart'!AR67)</f>
        <v>0</v>
      </c>
      <c r="AT11" s="595">
        <f>SUM('[1](14.1) Antriebe - Fahrzeugart'!AR69)</f>
        <v>0</v>
      </c>
      <c r="AU11" s="596">
        <f>SUM('[1](14.1) Antriebe - Fahrzeugart'!AR71)</f>
        <v>0</v>
      </c>
      <c r="AV11" s="567">
        <f>SUM('[1](14.1) Antriebe - Fahrzeugart'!AR73)</f>
        <v>0</v>
      </c>
      <c r="AW11" s="597">
        <f>SUM('[1](14.1) Antriebe - Fahrzeugart'!AR75)</f>
        <v>0</v>
      </c>
      <c r="AX11" s="598">
        <f>SUM('[1](14.1) Antriebe - Fahrzeugart'!AR77)</f>
        <v>0</v>
      </c>
      <c r="AY11" s="599">
        <f>SUM('[1](14.1) Antriebe - Fahrzeugart'!AR79)</f>
        <v>0</v>
      </c>
      <c r="AZ11" s="568">
        <f>SUM('[1](14.1) Antriebe - Fahrzeugart'!AR83)</f>
        <v>3</v>
      </c>
      <c r="BA11" s="600">
        <f>SUM('[1](14.1) Antriebe - Fahrzeugart'!AR81)</f>
        <v>0</v>
      </c>
      <c r="BB11" s="601">
        <v>59</v>
      </c>
      <c r="BC11" s="634">
        <f>SUM(BD11,BE11)</f>
        <v>3473</v>
      </c>
      <c r="BD11" s="603">
        <v>3325</v>
      </c>
      <c r="BE11" s="604">
        <v>148</v>
      </c>
      <c r="BF11" s="582"/>
    </row>
    <row r="12" spans="1:58" ht="8.25" customHeight="1" thickBot="1" x14ac:dyDescent="0.3">
      <c r="A12" s="453"/>
      <c r="B12" s="635"/>
      <c r="C12" s="606"/>
      <c r="D12" s="607"/>
      <c r="E12" s="608"/>
      <c r="F12" s="609"/>
      <c r="G12" s="610"/>
      <c r="H12" s="611"/>
      <c r="I12" s="612"/>
      <c r="J12" s="613"/>
      <c r="K12" s="613"/>
      <c r="L12" s="614"/>
      <c r="M12" s="615"/>
      <c r="N12" s="616"/>
      <c r="O12" s="617"/>
      <c r="P12" s="618"/>
      <c r="Q12" s="619"/>
      <c r="R12" s="620"/>
      <c r="S12" s="621"/>
      <c r="T12" s="622"/>
      <c r="U12" s="623"/>
      <c r="V12" s="624"/>
      <c r="W12" s="625"/>
      <c r="X12" s="453"/>
      <c r="Y12" s="635"/>
      <c r="Z12" s="626"/>
      <c r="AA12" s="627"/>
      <c r="AB12" s="608"/>
      <c r="AC12" s="609"/>
      <c r="AD12" s="610"/>
      <c r="AE12" s="611"/>
      <c r="AF12" s="612"/>
      <c r="AG12" s="613"/>
      <c r="AH12" s="613"/>
      <c r="AI12" s="614"/>
      <c r="AJ12" s="615"/>
      <c r="AK12" s="616"/>
      <c r="AL12" s="617"/>
      <c r="AM12" s="618"/>
      <c r="AN12" s="625"/>
      <c r="AO12" s="453"/>
      <c r="AP12" s="628"/>
      <c r="AQ12" s="629"/>
      <c r="AR12" s="627"/>
      <c r="AS12" s="608"/>
      <c r="AT12" s="609"/>
      <c r="AU12" s="610"/>
      <c r="AV12" s="611"/>
      <c r="AW12" s="611"/>
      <c r="AX12" s="611"/>
      <c r="AY12" s="611"/>
      <c r="AZ12" s="612"/>
      <c r="BA12" s="613"/>
      <c r="BB12" s="613"/>
      <c r="BC12" s="614"/>
      <c r="BD12" s="630"/>
      <c r="BE12" s="626"/>
      <c r="BF12" s="625"/>
    </row>
    <row r="13" spans="1:58" ht="21.95" customHeight="1" thickBot="1" x14ac:dyDescent="0.3">
      <c r="A13" s="453"/>
      <c r="B13" s="631" t="s">
        <v>29</v>
      </c>
      <c r="C13" s="562">
        <v>110099</v>
      </c>
      <c r="D13" s="563">
        <v>119852</v>
      </c>
      <c r="E13" s="564">
        <f>SUM('[1](14.1) Antriebe - Fahrzeugart'!BI11)</f>
        <v>3</v>
      </c>
      <c r="F13" s="565">
        <f>SUM('[1](14.1) Antriebe - Fahrzeugart'!BI13)</f>
        <v>6511</v>
      </c>
      <c r="G13" s="566">
        <f>SUM('[1](14.1) Antriebe - Fahrzeugart'!BI15)</f>
        <v>5</v>
      </c>
      <c r="H13" s="567">
        <f>SUM('[1](14.1) Antriebe - Fahrzeugart'!BI17)</f>
        <v>1351</v>
      </c>
      <c r="I13" s="568">
        <f>SUM('[1](14.1) Antriebe - Fahrzeugart'!BI19)</f>
        <v>110</v>
      </c>
      <c r="J13" s="569">
        <f>SUM('[1](14.1) Antriebe - Fahrzeugart'!BI21)</f>
        <v>835</v>
      </c>
      <c r="K13" s="570">
        <f>SUM('[1](14.1) Antriebe - Fahrzeugart'!BI23)</f>
        <v>145</v>
      </c>
      <c r="L13" s="632">
        <f>SUM('[1](14.1) Antriebe - Fahrzeugart'!BI25)</f>
        <v>82</v>
      </c>
      <c r="M13" s="572">
        <f>SUM('[1](14.1) Antriebe - Fahrzeugart'!BI27)</f>
        <v>0</v>
      </c>
      <c r="N13" s="573">
        <f>SUM('[1](14.1) Antriebe - Fahrzeugart'!BI29)</f>
        <v>0</v>
      </c>
      <c r="O13" s="574">
        <f>SUM('[1](14.1) Antriebe - Fahrzeugart'!BI31)</f>
        <v>0</v>
      </c>
      <c r="P13" s="575">
        <f>SUM('[1](14.1) Antriebe - Fahrzeugart'!BI33)</f>
        <v>0</v>
      </c>
      <c r="Q13" s="576"/>
      <c r="R13" s="577"/>
      <c r="S13" s="578"/>
      <c r="T13" s="579"/>
      <c r="U13" s="580"/>
      <c r="V13" s="581"/>
      <c r="W13" s="582"/>
      <c r="X13" s="453"/>
      <c r="Y13" s="631" t="s">
        <v>29</v>
      </c>
      <c r="Z13" s="583">
        <f>SUM('[1](14.1) Antriebe - Fahrzeugart'!BI35)</f>
        <v>0</v>
      </c>
      <c r="AA13" s="584">
        <f>SUM('[1](14.1) Antriebe - Fahrzeugart'!BI37)</f>
        <v>0</v>
      </c>
      <c r="AB13" s="585">
        <f>SUM('[1](14.1) Antriebe - Fahrzeugart'!BI39)</f>
        <v>0</v>
      </c>
      <c r="AC13" s="565">
        <f>SUM('[1](14.1) Antriebe - Fahrzeugart'!BI41)</f>
        <v>0</v>
      </c>
      <c r="AD13" s="586">
        <f>SUM('[1](14.1) Antriebe - Fahrzeugart'!BI43)</f>
        <v>0</v>
      </c>
      <c r="AE13" s="567">
        <f>SUM('[1](14.1) Antriebe - Fahrzeugart'!BI45)</f>
        <v>0</v>
      </c>
      <c r="AF13" s="568">
        <f>SUM('[1](14.1) Antriebe - Fahrzeugart'!BI47)</f>
        <v>1</v>
      </c>
      <c r="AG13" s="569">
        <f>SUM('[1](14.1) Antriebe - Fahrzeugart'!BI49)</f>
        <v>0</v>
      </c>
      <c r="AH13" s="570">
        <f>SUM('[1](14.1) Antriebe - Fahrzeugart'!BI51)</f>
        <v>19</v>
      </c>
      <c r="AI13" s="632">
        <f>SUM('[1](14.1) Antriebe - Fahrzeugart'!BI53)</f>
        <v>1</v>
      </c>
      <c r="AJ13" s="587">
        <f>SUM('[1](14.1) Antriebe - Fahrzeugart'!BI55)</f>
        <v>255</v>
      </c>
      <c r="AK13" s="588">
        <f>SUM('[1](14.1) Antriebe - Fahrzeugart'!BI57)</f>
        <v>9</v>
      </c>
      <c r="AL13" s="589">
        <f>SUM('[1](14.1) Antriebe - Fahrzeugart'!BI59)</f>
        <v>0</v>
      </c>
      <c r="AM13" s="590">
        <f>SUM('[1](14.1) Antriebe - Fahrzeugart'!BI61)</f>
        <v>0</v>
      </c>
      <c r="AN13" s="582">
        <v>0</v>
      </c>
      <c r="AO13" s="453">
        <v>0</v>
      </c>
      <c r="AP13" s="633" t="s">
        <v>29</v>
      </c>
      <c r="AQ13" s="592">
        <f>SUM('[1](14.1) Antriebe - Fahrzeugart'!BI63)</f>
        <v>0</v>
      </c>
      <c r="AR13" s="593">
        <f>SUM('[1](14.1) Antriebe - Fahrzeugart'!BI65)</f>
        <v>0</v>
      </c>
      <c r="AS13" s="594">
        <f>SUM('[1](14.1) Antriebe - Fahrzeugart'!BI67)</f>
        <v>0</v>
      </c>
      <c r="AT13" s="595">
        <f>SUM('[1](14.1) Antriebe - Fahrzeugart'!BI69)</f>
        <v>0</v>
      </c>
      <c r="AU13" s="596">
        <f>SUM('[1](14.1) Antriebe - Fahrzeugart'!BI71)</f>
        <v>0</v>
      </c>
      <c r="AV13" s="567">
        <f>SUM('[1](14.1) Antriebe - Fahrzeugart'!BI73)</f>
        <v>0</v>
      </c>
      <c r="AW13" s="597">
        <f>SUM('[1](14.1) Antriebe - Fahrzeugart'!BI75)</f>
        <v>0</v>
      </c>
      <c r="AX13" s="598">
        <f>SUM('[1](14.1) Antriebe - Fahrzeugart'!BI77)</f>
        <v>0</v>
      </c>
      <c r="AY13" s="599">
        <f>SUM('[1](14.1) Antriebe - Fahrzeugart'!BI79)</f>
        <v>0</v>
      </c>
      <c r="AZ13" s="568">
        <f>SUM('[1](14.1) Antriebe - Fahrzeugart'!BI83)</f>
        <v>3</v>
      </c>
      <c r="BA13" s="600">
        <f>SUM('[1](14.1) Antriebe - Fahrzeugart'!BI81)</f>
        <v>0</v>
      </c>
      <c r="BB13" s="601">
        <v>303</v>
      </c>
      <c r="BC13" s="634">
        <f>SUM(BD13,BE13)</f>
        <v>3758</v>
      </c>
      <c r="BD13" s="603">
        <v>3604</v>
      </c>
      <c r="BE13" s="604">
        <v>154</v>
      </c>
      <c r="BF13" s="582"/>
    </row>
    <row r="14" spans="1:58" ht="8.25" customHeight="1" thickBot="1" x14ac:dyDescent="0.3">
      <c r="A14" s="453"/>
      <c r="B14" s="635"/>
      <c r="C14" s="606"/>
      <c r="D14" s="607"/>
      <c r="E14" s="608"/>
      <c r="F14" s="609"/>
      <c r="G14" s="610"/>
      <c r="H14" s="611"/>
      <c r="I14" s="612"/>
      <c r="J14" s="613"/>
      <c r="K14" s="613"/>
      <c r="L14" s="614"/>
      <c r="M14" s="615"/>
      <c r="N14" s="616"/>
      <c r="O14" s="617"/>
      <c r="P14" s="618"/>
      <c r="Q14" s="619"/>
      <c r="R14" s="620"/>
      <c r="S14" s="621"/>
      <c r="T14" s="622"/>
      <c r="U14" s="623"/>
      <c r="V14" s="624"/>
      <c r="W14" s="625"/>
      <c r="X14" s="453"/>
      <c r="Y14" s="635"/>
      <c r="Z14" s="626"/>
      <c r="AA14" s="627"/>
      <c r="AB14" s="608"/>
      <c r="AC14" s="609"/>
      <c r="AD14" s="610"/>
      <c r="AE14" s="611"/>
      <c r="AF14" s="612"/>
      <c r="AG14" s="613"/>
      <c r="AH14" s="613"/>
      <c r="AI14" s="614"/>
      <c r="AJ14" s="615"/>
      <c r="AK14" s="616"/>
      <c r="AL14" s="617"/>
      <c r="AM14" s="618"/>
      <c r="AN14" s="625"/>
      <c r="AO14" s="453"/>
      <c r="AP14" s="628"/>
      <c r="AQ14" s="629"/>
      <c r="AR14" s="627"/>
      <c r="AS14" s="608"/>
      <c r="AT14" s="609"/>
      <c r="AU14" s="610"/>
      <c r="AV14" s="611"/>
      <c r="AW14" s="611"/>
      <c r="AX14" s="611"/>
      <c r="AY14" s="611"/>
      <c r="AZ14" s="612"/>
      <c r="BA14" s="613"/>
      <c r="BB14" s="613"/>
      <c r="BC14" s="614"/>
      <c r="BD14" s="630"/>
      <c r="BE14" s="626"/>
      <c r="BF14" s="625"/>
    </row>
    <row r="15" spans="1:58" ht="21.95" customHeight="1" thickBot="1" x14ac:dyDescent="0.3">
      <c r="A15" s="453"/>
      <c r="B15" s="631" t="s">
        <v>30</v>
      </c>
      <c r="C15" s="562">
        <v>110207</v>
      </c>
      <c r="D15" s="563">
        <v>119479</v>
      </c>
      <c r="E15" s="564">
        <f>SUM('[1](14.1) Antriebe - Fahrzeugart'!BZ11)</f>
        <v>3</v>
      </c>
      <c r="F15" s="565">
        <f>SUM('[1](14.1) Antriebe - Fahrzeugart'!BZ13)</f>
        <v>6946</v>
      </c>
      <c r="G15" s="566">
        <f>SUM('[1](14.1) Antriebe - Fahrzeugart'!BZ15)</f>
        <v>5</v>
      </c>
      <c r="H15" s="567">
        <f>SUM('[1](14.1) Antriebe - Fahrzeugart'!BZ17)</f>
        <v>1361</v>
      </c>
      <c r="I15" s="568">
        <f>SUM('[1](14.1) Antriebe - Fahrzeugart'!BZ19)</f>
        <v>111</v>
      </c>
      <c r="J15" s="569">
        <f>SUM('[1](14.1) Antriebe - Fahrzeugart'!BZ21)</f>
        <v>855</v>
      </c>
      <c r="K15" s="570">
        <f>SUM('[1](14.1) Antriebe - Fahrzeugart'!BZ23)</f>
        <v>144</v>
      </c>
      <c r="L15" s="632">
        <f>SUM('[1](14.1) Antriebe - Fahrzeugart'!BZ25)</f>
        <v>81</v>
      </c>
      <c r="M15" s="572">
        <f>SUM('[1](14.1) Antriebe - Fahrzeugart'!BZ27)</f>
        <v>0</v>
      </c>
      <c r="N15" s="573">
        <f>SUM('[1](14.1) Antriebe - Fahrzeugart'!BZ29)</f>
        <v>0</v>
      </c>
      <c r="O15" s="574">
        <f>SUM('[1](14.1) Antriebe - Fahrzeugart'!BZ31)</f>
        <v>0</v>
      </c>
      <c r="P15" s="575">
        <f>SUM('[1](14.1) Antriebe - Fahrzeugart'!BZ33)</f>
        <v>0</v>
      </c>
      <c r="Q15" s="576"/>
      <c r="R15" s="577"/>
      <c r="S15" s="578"/>
      <c r="T15" s="579"/>
      <c r="U15" s="580"/>
      <c r="V15" s="581"/>
      <c r="W15" s="582"/>
      <c r="X15" s="453"/>
      <c r="Y15" s="631" t="s">
        <v>30</v>
      </c>
      <c r="Z15" s="583">
        <f>SUM('[1](14.1) Antriebe - Fahrzeugart'!BZ35)</f>
        <v>0</v>
      </c>
      <c r="AA15" s="584">
        <f>SUM('[1](14.1) Antriebe - Fahrzeugart'!BZ37)</f>
        <v>0</v>
      </c>
      <c r="AB15" s="585">
        <f>SUM('[1](14.1) Antriebe - Fahrzeugart'!BZ39)</f>
        <v>0</v>
      </c>
      <c r="AC15" s="565">
        <f>SUM('[1](14.1) Antriebe - Fahrzeugart'!BZ41)</f>
        <v>0</v>
      </c>
      <c r="AD15" s="586">
        <f>SUM('[1](14.1) Antriebe - Fahrzeugart'!BZ43)</f>
        <v>0</v>
      </c>
      <c r="AE15" s="567">
        <f>SUM('[1](14.1) Antriebe - Fahrzeugart'!BZ45)</f>
        <v>0</v>
      </c>
      <c r="AF15" s="568">
        <f>SUM('[1](14.1) Antriebe - Fahrzeugart'!BZ47)</f>
        <v>1</v>
      </c>
      <c r="AG15" s="569">
        <f>SUM('[1](14.1) Antriebe - Fahrzeugart'!BZ49)</f>
        <v>0</v>
      </c>
      <c r="AH15" s="570">
        <f>SUM('[1](14.1) Antriebe - Fahrzeugart'!CQ51)</f>
        <v>18</v>
      </c>
      <c r="AI15" s="632">
        <f>SUM('[1](14.1) Antriebe - Fahrzeugart'!BZ53)</f>
        <v>1</v>
      </c>
      <c r="AJ15" s="587">
        <f>SUM('[1](14.1) Antriebe - Fahrzeugart'!BZ55)</f>
        <v>269</v>
      </c>
      <c r="AK15" s="588">
        <f>SUM('[1](14.1) Antriebe - Fahrzeugart'!BZ57)</f>
        <v>9</v>
      </c>
      <c r="AL15" s="589">
        <f>SUM('[1](14.1) Antriebe - Fahrzeugart'!BZ59)</f>
        <v>0</v>
      </c>
      <c r="AM15" s="590">
        <f>SUM('[1](14.1) Antriebe - Fahrzeugart'!BZ61)</f>
        <v>0</v>
      </c>
      <c r="AN15" s="582"/>
      <c r="AO15" s="453"/>
      <c r="AP15" s="633" t="s">
        <v>30</v>
      </c>
      <c r="AQ15" s="592">
        <f>SUM('[1](14.1) Antriebe - Fahrzeugart'!BZ63)</f>
        <v>0</v>
      </c>
      <c r="AR15" s="593">
        <f>SUM('[1](14.1) Antriebe - Fahrzeugart'!BZ65)</f>
        <v>0</v>
      </c>
      <c r="AS15" s="594">
        <f>SUM('[1](14.1) Antriebe - Fahrzeugart'!BZ67)</f>
        <v>0</v>
      </c>
      <c r="AT15" s="595">
        <f>SUM('[1](14.1) Antriebe - Fahrzeugart'!BZ69)</f>
        <v>0</v>
      </c>
      <c r="AU15" s="596">
        <f>SUM('[1](14.1) Antriebe - Fahrzeugart'!BZ71)</f>
        <v>0</v>
      </c>
      <c r="AV15" s="567">
        <f>SUM('[1](14.1) Antriebe - Fahrzeugart'!BZ73)</f>
        <v>0</v>
      </c>
      <c r="AW15" s="597">
        <f>SUM('[1](14.1) Antriebe - Fahrzeugart'!BZ75)</f>
        <v>0</v>
      </c>
      <c r="AX15" s="598">
        <f>SUM('[1](14.1) Antriebe - Fahrzeugart'!BZ77)</f>
        <v>0</v>
      </c>
      <c r="AY15" s="599">
        <f>SUM('[1](14.1) Antriebe - Fahrzeugart'!BZ79)</f>
        <v>0</v>
      </c>
      <c r="AZ15" s="568">
        <f>SUM('[1](14.1) Antriebe - Fahrzeugart'!BZ83)</f>
        <v>3</v>
      </c>
      <c r="BA15" s="600">
        <f>SUM('[1](14.1) Antriebe - Fahrzeugart'!BZ81)</f>
        <v>0</v>
      </c>
      <c r="BB15" s="601">
        <v>447</v>
      </c>
      <c r="BC15" s="634">
        <f>SUM(BD15,BE15)</f>
        <v>4200</v>
      </c>
      <c r="BD15" s="603">
        <v>4039</v>
      </c>
      <c r="BE15" s="604">
        <v>161</v>
      </c>
      <c r="BF15" s="582"/>
    </row>
    <row r="16" spans="1:58" ht="8.25" customHeight="1" thickBot="1" x14ac:dyDescent="0.3">
      <c r="A16" s="453"/>
      <c r="B16" s="635"/>
      <c r="C16" s="606"/>
      <c r="D16" s="607"/>
      <c r="E16" s="608"/>
      <c r="F16" s="609"/>
      <c r="G16" s="610"/>
      <c r="H16" s="611"/>
      <c r="I16" s="612"/>
      <c r="J16" s="613"/>
      <c r="K16" s="613"/>
      <c r="L16" s="614"/>
      <c r="M16" s="615"/>
      <c r="N16" s="616"/>
      <c r="O16" s="617"/>
      <c r="P16" s="618"/>
      <c r="Q16" s="619"/>
      <c r="R16" s="620"/>
      <c r="S16" s="621"/>
      <c r="T16" s="622"/>
      <c r="U16" s="623"/>
      <c r="V16" s="624"/>
      <c r="W16" s="625"/>
      <c r="X16" s="453"/>
      <c r="Y16" s="635"/>
      <c r="Z16" s="606"/>
      <c r="AA16" s="607"/>
      <c r="AB16" s="608"/>
      <c r="AC16" s="609"/>
      <c r="AD16" s="610"/>
      <c r="AE16" s="611"/>
      <c r="AF16" s="612"/>
      <c r="AG16" s="613"/>
      <c r="AH16" s="613"/>
      <c r="AI16" s="614"/>
      <c r="AJ16" s="615"/>
      <c r="AK16" s="616"/>
      <c r="AL16" s="617"/>
      <c r="AM16" s="618"/>
      <c r="AN16" s="625"/>
      <c r="AO16" s="453"/>
      <c r="AP16" s="628"/>
      <c r="AQ16" s="606"/>
      <c r="AR16" s="607"/>
      <c r="AS16" s="608"/>
      <c r="AT16" s="609"/>
      <c r="AU16" s="610"/>
      <c r="AV16" s="611"/>
      <c r="AW16" s="611"/>
      <c r="AX16" s="611"/>
      <c r="AY16" s="611"/>
      <c r="AZ16" s="612"/>
      <c r="BA16" s="613"/>
      <c r="BB16" s="613"/>
      <c r="BC16" s="614"/>
      <c r="BD16" s="616"/>
      <c r="BE16" s="617"/>
      <c r="BF16" s="625"/>
    </row>
    <row r="17" spans="1:58" ht="21.95" customHeight="1" thickBot="1" x14ac:dyDescent="0.3">
      <c r="A17" s="453"/>
      <c r="B17" s="631" t="s">
        <v>31</v>
      </c>
      <c r="C17" s="562">
        <v>110313</v>
      </c>
      <c r="D17" s="563">
        <v>119554</v>
      </c>
      <c r="E17" s="564">
        <f>SUM('[1](14.1) Antriebe - Fahrzeugart'!CQ11)</f>
        <v>3</v>
      </c>
      <c r="F17" s="565">
        <f>SUM('[1](14.1) Antriebe - Fahrzeugart'!CQ13)</f>
        <v>7574</v>
      </c>
      <c r="G17" s="566">
        <f>SUM('[1](14.1) Antriebe - Fahrzeugart'!CQ15)</f>
        <v>5</v>
      </c>
      <c r="H17" s="567">
        <f>SUM('[1](14.1) Antriebe - Fahrzeugart'!CQ17)</f>
        <v>1364</v>
      </c>
      <c r="I17" s="568">
        <f>SUM('[1](14.1) Antriebe - Fahrzeugart'!CQ19)</f>
        <v>121</v>
      </c>
      <c r="J17" s="569">
        <f>SUM('[1](14.1) Antriebe - Fahrzeugart'!CQ21)</f>
        <v>891</v>
      </c>
      <c r="K17" s="570">
        <f>SUM('[1](14.1) Antriebe - Fahrzeugart'!CQ23)</f>
        <v>143</v>
      </c>
      <c r="L17" s="632">
        <f>SUM('[1](14.1) Antriebe - Fahrzeugart'!CQ25)</f>
        <v>79</v>
      </c>
      <c r="M17" s="572">
        <f>SUM('[1](14.1) Antriebe - Fahrzeugart'!CQ27)</f>
        <v>0</v>
      </c>
      <c r="N17" s="573">
        <f>SUM('[1](14.1) Antriebe - Fahrzeugart'!CQ29)</f>
        <v>0</v>
      </c>
      <c r="O17" s="574">
        <f>SUM('[1](14.1) Antriebe - Fahrzeugart'!CQ31)</f>
        <v>0</v>
      </c>
      <c r="P17" s="575">
        <f>SUM('[1](14.1) Antriebe - Fahrzeugart'!CQ33)</f>
        <v>0</v>
      </c>
      <c r="Q17" s="576"/>
      <c r="R17" s="577"/>
      <c r="S17" s="578"/>
      <c r="T17" s="579"/>
      <c r="U17" s="580"/>
      <c r="V17" s="581"/>
      <c r="W17" s="582"/>
      <c r="X17" s="453"/>
      <c r="Y17" s="631" t="s">
        <v>31</v>
      </c>
      <c r="Z17" s="583">
        <f>SUM('[1](14.1) Antriebe - Fahrzeugart'!CQ35)</f>
        <v>0</v>
      </c>
      <c r="AA17" s="584">
        <f>SUM('[1](14.1) Antriebe - Fahrzeugart'!CQ37)</f>
        <v>0</v>
      </c>
      <c r="AB17" s="585">
        <f>SUM('[1](14.1) Antriebe - Fahrzeugart'!CQ39)</f>
        <v>0</v>
      </c>
      <c r="AC17" s="565">
        <f>SUM('[1](14.1) Antriebe - Fahrzeugart'!CQ41)</f>
        <v>0</v>
      </c>
      <c r="AD17" s="586">
        <f>SUM('[1](14.1) Antriebe - Fahrzeugart'!CQ43)</f>
        <v>0</v>
      </c>
      <c r="AE17" s="567">
        <f>SUM('[1](14.1) Antriebe - Fahrzeugart'!CQ45)</f>
        <v>0</v>
      </c>
      <c r="AF17" s="568">
        <f>SUM('[1](14.1) Antriebe - Fahrzeugart'!CQ47)</f>
        <v>1</v>
      </c>
      <c r="AG17" s="569">
        <f>SUM('[1](14.1) Antriebe - Fahrzeugart'!CQ49)</f>
        <v>0</v>
      </c>
      <c r="AH17" s="570">
        <f>SUM('[1](14.1) Antriebe - Fahrzeugart'!DH51)</f>
        <v>18</v>
      </c>
      <c r="AI17" s="632">
        <f>SUM('[1](14.1) Antriebe - Fahrzeugart'!CQ53)</f>
        <v>1</v>
      </c>
      <c r="AJ17" s="587">
        <f>SUM('[1](14.1) Antriebe - Fahrzeugart'!CQ55)</f>
        <v>280</v>
      </c>
      <c r="AK17" s="588">
        <f>SUM('[1](14.1) Antriebe - Fahrzeugart'!CQ57)</f>
        <v>9</v>
      </c>
      <c r="AL17" s="589">
        <f>SUM('[1](14.1) Antriebe - Fahrzeugart'!CQ59)</f>
        <v>0</v>
      </c>
      <c r="AM17" s="590">
        <f>SUM('[1](14.1) Antriebe - Fahrzeugart'!CQ61)</f>
        <v>0</v>
      </c>
      <c r="AN17" s="582"/>
      <c r="AO17" s="453"/>
      <c r="AP17" s="633" t="s">
        <v>31</v>
      </c>
      <c r="AQ17" s="592">
        <f>SUM('[1](14.1) Antriebe - Fahrzeugart'!CQ63)</f>
        <v>0</v>
      </c>
      <c r="AR17" s="593">
        <f>SUM('[1](14.1) Antriebe - Fahrzeugart'!CQ65)</f>
        <v>0</v>
      </c>
      <c r="AS17" s="594">
        <f>SUM('[1](14.1) Antriebe - Fahrzeugart'!CQ67)</f>
        <v>0</v>
      </c>
      <c r="AT17" s="595">
        <f>SUM('[1](14.1) Antriebe - Fahrzeugart'!CQ69)</f>
        <v>0</v>
      </c>
      <c r="AU17" s="596">
        <f>SUM('[1](14.1) Antriebe - Fahrzeugart'!CQ71)</f>
        <v>0</v>
      </c>
      <c r="AV17" s="567">
        <f>SUM('[1](14.1) Antriebe - Fahrzeugart'!CQ73)</f>
        <v>0</v>
      </c>
      <c r="AW17" s="597">
        <f>SUM('[1](14.1) Antriebe - Fahrzeugart'!CQ75)</f>
        <v>0</v>
      </c>
      <c r="AX17" s="598">
        <f>SUM('[1](14.1) Antriebe - Fahrzeugart'!CQ77)</f>
        <v>0</v>
      </c>
      <c r="AY17" s="599">
        <f>SUM('[1](14.1) Antriebe - Fahrzeugart'!CQ79)</f>
        <v>0</v>
      </c>
      <c r="AZ17" s="568">
        <f>SUM('[1](14.1) Antriebe - Fahrzeugart'!CQ83)</f>
        <v>3</v>
      </c>
      <c r="BA17" s="600">
        <f>SUM('[1](14.1) Antriebe - Fahrzeugart'!CQ81)</f>
        <v>0</v>
      </c>
      <c r="BB17" s="601">
        <v>662</v>
      </c>
      <c r="BC17" s="634">
        <f>SUM(BD17,BE17)</f>
        <v>4848</v>
      </c>
      <c r="BD17" s="603">
        <v>4681</v>
      </c>
      <c r="BE17" s="604">
        <v>167</v>
      </c>
      <c r="BF17" s="582"/>
    </row>
    <row r="18" spans="1:58" ht="8.25" customHeight="1" thickBot="1" x14ac:dyDescent="0.3">
      <c r="A18" s="453"/>
      <c r="B18" s="635"/>
      <c r="C18" s="606"/>
      <c r="D18" s="607"/>
      <c r="E18" s="608"/>
      <c r="F18" s="609"/>
      <c r="G18" s="610"/>
      <c r="H18" s="611"/>
      <c r="I18" s="612"/>
      <c r="J18" s="613"/>
      <c r="K18" s="613"/>
      <c r="L18" s="614"/>
      <c r="M18" s="615"/>
      <c r="N18" s="616"/>
      <c r="O18" s="617"/>
      <c r="P18" s="618"/>
      <c r="Q18" s="619"/>
      <c r="R18" s="620"/>
      <c r="S18" s="621"/>
      <c r="T18" s="622"/>
      <c r="U18" s="623"/>
      <c r="V18" s="624"/>
      <c r="W18" s="625"/>
      <c r="X18" s="453"/>
      <c r="Y18" s="635"/>
      <c r="Z18" s="626"/>
      <c r="AA18" s="627"/>
      <c r="AB18" s="608"/>
      <c r="AC18" s="609"/>
      <c r="AD18" s="610"/>
      <c r="AE18" s="611"/>
      <c r="AF18" s="612"/>
      <c r="AG18" s="613"/>
      <c r="AH18" s="613"/>
      <c r="AI18" s="614"/>
      <c r="AJ18" s="615"/>
      <c r="AK18" s="616"/>
      <c r="AL18" s="617"/>
      <c r="AM18" s="618"/>
      <c r="AN18" s="625"/>
      <c r="AO18" s="453"/>
      <c r="AP18" s="628"/>
      <c r="AQ18" s="629"/>
      <c r="AR18" s="627"/>
      <c r="AS18" s="608"/>
      <c r="AT18" s="609"/>
      <c r="AU18" s="610"/>
      <c r="AV18" s="611"/>
      <c r="AW18" s="611"/>
      <c r="AX18" s="611"/>
      <c r="AY18" s="611"/>
      <c r="AZ18" s="612"/>
      <c r="BA18" s="613"/>
      <c r="BB18" s="613"/>
      <c r="BC18" s="614"/>
      <c r="BD18" s="630"/>
      <c r="BE18" s="626"/>
      <c r="BF18" s="625"/>
    </row>
    <row r="19" spans="1:58" ht="21.95" customHeight="1" thickBot="1" x14ac:dyDescent="0.3">
      <c r="A19" s="453"/>
      <c r="B19" s="631" t="s">
        <v>32</v>
      </c>
      <c r="C19" s="637">
        <v>110690</v>
      </c>
      <c r="D19" s="638">
        <v>120040</v>
      </c>
      <c r="E19" s="639">
        <f>SUM('[1](14.1) Antriebe - Fahrzeugart'!DH11)</f>
        <v>3</v>
      </c>
      <c r="F19" s="565">
        <f>SUM('[1](14.1) Antriebe - Fahrzeugart'!DH13)</f>
        <v>7986</v>
      </c>
      <c r="G19" s="640">
        <f>SUM('[1](14.1) Antriebe - Fahrzeugart'!DH15)</f>
        <v>5</v>
      </c>
      <c r="H19" s="641">
        <f>SUM('[1](14.1) Antriebe - Fahrzeugart'!DH17)</f>
        <v>1356</v>
      </c>
      <c r="I19" s="642">
        <f>SUM('[1](14.1) Antriebe - Fahrzeugart'!DH19)</f>
        <v>131</v>
      </c>
      <c r="J19" s="569">
        <f>SUM('[1](14.1) Antriebe - Fahrzeugart'!DH21)</f>
        <v>929</v>
      </c>
      <c r="K19" s="643">
        <f>SUM('[1](14.1) Antriebe - Fahrzeugart'!DH23)</f>
        <v>144</v>
      </c>
      <c r="L19" s="632">
        <f>SUM('[1](14.1) Antriebe - Fahrzeugart'!DH25)</f>
        <v>88</v>
      </c>
      <c r="M19" s="636">
        <f>SUM('[1](14.1) Antriebe - Fahrzeugart'!DH27)</f>
        <v>0</v>
      </c>
      <c r="N19" s="573">
        <f>SUM('[1](14.1) Antriebe - Fahrzeugart'!DH29)</f>
        <v>0</v>
      </c>
      <c r="O19" s="644">
        <f>SUM('[1](14.1) Antriebe - Fahrzeugart'!DH31)</f>
        <v>0</v>
      </c>
      <c r="P19" s="575">
        <f>SUM('[1](14.1) Antriebe - Fahrzeugart'!DH33)</f>
        <v>0</v>
      </c>
      <c r="Q19" s="645"/>
      <c r="R19" s="577"/>
      <c r="S19" s="578"/>
      <c r="T19" s="579"/>
      <c r="U19" s="580"/>
      <c r="V19" s="581"/>
      <c r="W19" s="582"/>
      <c r="X19" s="453"/>
      <c r="Y19" s="631" t="s">
        <v>32</v>
      </c>
      <c r="Z19" s="583">
        <f>SUM('[1](14.1) Antriebe - Fahrzeugart'!DH35)</f>
        <v>0</v>
      </c>
      <c r="AA19" s="584">
        <f>SUM('[1](14.1) Antriebe - Fahrzeugart'!DH37)</f>
        <v>0</v>
      </c>
      <c r="AB19" s="585">
        <f>SUM('[1](14.1) Antriebe - Fahrzeugart'!DH39)</f>
        <v>0</v>
      </c>
      <c r="AC19" s="565">
        <f>SUM('[1](14.1) Antriebe - Fahrzeugart'!DH41)</f>
        <v>0</v>
      </c>
      <c r="AD19" s="586">
        <f>SUM('[1](14.1) Antriebe - Fahrzeugart'!DH43)</f>
        <v>0</v>
      </c>
      <c r="AE19" s="641">
        <f>SUM('[1](14.1) Antriebe - Fahrzeugart'!DH45)</f>
        <v>0</v>
      </c>
      <c r="AF19" s="642">
        <f>SUM('[1](14.1) Antriebe - Fahrzeugart'!DH47)</f>
        <v>1</v>
      </c>
      <c r="AG19" s="569">
        <f>SUM('[1](14.1) Antriebe - Fahrzeugart'!DH49)</f>
        <v>0</v>
      </c>
      <c r="AH19" s="643">
        <f>SUM('[1](14.1) Antriebe - Fahrzeugart'!DY51)</f>
        <v>18</v>
      </c>
      <c r="AI19" s="632">
        <f>SUM('[1](14.1) Antriebe - Fahrzeugart'!DH53)</f>
        <v>1</v>
      </c>
      <c r="AJ19" s="587">
        <f>SUM('[1](14.1) Antriebe - Fahrzeugart'!DH55)</f>
        <v>299</v>
      </c>
      <c r="AK19" s="588">
        <f>SUM('[1](14.1) Antriebe - Fahrzeugart'!DH57)</f>
        <v>9</v>
      </c>
      <c r="AL19" s="589">
        <f>SUM('[1](14.1) Antriebe - Fahrzeugart'!DH59)</f>
        <v>0</v>
      </c>
      <c r="AM19" s="590">
        <f>SUM('[1](14.1) Antriebe - Fahrzeugart'!DH61)</f>
        <v>0</v>
      </c>
      <c r="AN19" s="582"/>
      <c r="AO19" s="453"/>
      <c r="AP19" s="633" t="s">
        <v>32</v>
      </c>
      <c r="AQ19" s="592">
        <f>SUM('[1](14.1) Antriebe - Fahrzeugart'!DH63)</f>
        <v>0</v>
      </c>
      <c r="AR19" s="593">
        <f>SUM('[1](14.1) Antriebe - Fahrzeugart'!DH65)</f>
        <v>0</v>
      </c>
      <c r="AS19" s="594">
        <f>SUM('[1](14.1) Antriebe - Fahrzeugart'!DH67)</f>
        <v>0</v>
      </c>
      <c r="AT19" s="646">
        <f>SUM('[1](14.1) Antriebe - Fahrzeugart'!DH69)</f>
        <v>0</v>
      </c>
      <c r="AU19" s="596">
        <f>SUM('[1](14.1) Antriebe - Fahrzeugart'!DH71)</f>
        <v>0</v>
      </c>
      <c r="AV19" s="641">
        <f>SUM('[1](14.1) Antriebe - Fahrzeugart'!DH73)</f>
        <v>0</v>
      </c>
      <c r="AW19" s="597">
        <f>SUM('[1](14.1) Antriebe - Fahrzeugart'!DH75)</f>
        <v>0</v>
      </c>
      <c r="AX19" s="598">
        <f>SUM('[1](14.1) Antriebe - Fahrzeugart'!DH77)</f>
        <v>0</v>
      </c>
      <c r="AY19" s="599">
        <f>SUM('[1](14.1) Antriebe - Fahrzeugart'!DH79)</f>
        <v>0</v>
      </c>
      <c r="AZ19" s="642">
        <f>SUM('[1](14.1) Antriebe - Fahrzeugart'!DH83)</f>
        <v>3</v>
      </c>
      <c r="BA19" s="647">
        <f>SUM('[1](14.1) Antriebe - Fahrzeugart'!DH81)</f>
        <v>0</v>
      </c>
      <c r="BB19" s="601">
        <v>438</v>
      </c>
      <c r="BC19" s="634">
        <f>SUM(BD19,BE19)</f>
        <v>5279</v>
      </c>
      <c r="BD19" s="648">
        <v>5097</v>
      </c>
      <c r="BE19" s="649">
        <v>182</v>
      </c>
      <c r="BF19" s="582"/>
    </row>
    <row r="20" spans="1:58" ht="8.25" customHeight="1" thickBot="1" x14ac:dyDescent="0.3">
      <c r="A20" s="453"/>
      <c r="B20" s="650"/>
      <c r="C20" s="606"/>
      <c r="D20" s="607"/>
      <c r="E20" s="608"/>
      <c r="F20" s="609"/>
      <c r="G20" s="610"/>
      <c r="H20" s="611"/>
      <c r="I20" s="612"/>
      <c r="J20" s="613"/>
      <c r="K20" s="613"/>
      <c r="L20" s="614"/>
      <c r="M20" s="615"/>
      <c r="N20" s="616"/>
      <c r="O20" s="617"/>
      <c r="P20" s="618"/>
      <c r="Q20" s="619"/>
      <c r="R20" s="620"/>
      <c r="S20" s="621"/>
      <c r="T20" s="622"/>
      <c r="U20" s="623"/>
      <c r="V20" s="624"/>
      <c r="W20" s="625"/>
      <c r="X20" s="453"/>
      <c r="Y20" s="650"/>
      <c r="Z20" s="626"/>
      <c r="AA20" s="627"/>
      <c r="AB20" s="608"/>
      <c r="AC20" s="609"/>
      <c r="AD20" s="610"/>
      <c r="AE20" s="611"/>
      <c r="AF20" s="612"/>
      <c r="AG20" s="613"/>
      <c r="AH20" s="613"/>
      <c r="AI20" s="614"/>
      <c r="AJ20" s="615"/>
      <c r="AK20" s="616"/>
      <c r="AL20" s="617"/>
      <c r="AM20" s="618"/>
      <c r="AN20" s="625"/>
      <c r="AO20" s="453"/>
      <c r="AP20" s="651"/>
      <c r="AQ20" s="629"/>
      <c r="AR20" s="627"/>
      <c r="AS20" s="608"/>
      <c r="AT20" s="609"/>
      <c r="AU20" s="610"/>
      <c r="AV20" s="611"/>
      <c r="AW20" s="611"/>
      <c r="AX20" s="611"/>
      <c r="AY20" s="611"/>
      <c r="AZ20" s="612"/>
      <c r="BA20" s="613"/>
      <c r="BB20" s="613"/>
      <c r="BC20" s="614"/>
      <c r="BD20" s="630"/>
      <c r="BE20" s="626"/>
      <c r="BF20" s="625"/>
    </row>
    <row r="21" spans="1:58" ht="21.95" customHeight="1" thickBot="1" x14ac:dyDescent="0.3">
      <c r="A21" s="453"/>
      <c r="B21" s="631" t="s">
        <v>33</v>
      </c>
      <c r="C21" s="637">
        <v>110759</v>
      </c>
      <c r="D21" s="638">
        <v>120990</v>
      </c>
      <c r="E21" s="639">
        <f>SUM('[1](14.1) Antriebe - Fahrzeugart'!DY11)</f>
        <v>3</v>
      </c>
      <c r="F21" s="565">
        <f>SUM('[1](14.1) Antriebe - Fahrzeugart'!DY13)</f>
        <v>8253</v>
      </c>
      <c r="G21" s="640">
        <f>SUM('[1](14.1) Antriebe - Fahrzeugart'!DY15)</f>
        <v>5</v>
      </c>
      <c r="H21" s="641">
        <f>SUM('[1](14.1) Antriebe - Fahrzeugart'!DY17)</f>
        <v>1353</v>
      </c>
      <c r="I21" s="642">
        <f>SUM('[1](14.1) Antriebe - Fahrzeugart'!DY19)</f>
        <v>135</v>
      </c>
      <c r="J21" s="569">
        <f>SUM('[1](14.1) Antriebe - Fahrzeugart'!DY21)</f>
        <v>969</v>
      </c>
      <c r="K21" s="643">
        <f>SUM('[1](14.1) Antriebe - Fahrzeugart'!DY23)</f>
        <v>147</v>
      </c>
      <c r="L21" s="632">
        <f>SUM('[1](14.1) Antriebe - Fahrzeugart'!DY25)</f>
        <v>96</v>
      </c>
      <c r="M21" s="636">
        <f>SUM('[1](14.1) Antriebe - Fahrzeugart'!DY27)</f>
        <v>0</v>
      </c>
      <c r="N21" s="573">
        <f>SUM('[1](14.1) Antriebe - Fahrzeugart'!DY29)</f>
        <v>0</v>
      </c>
      <c r="O21" s="644">
        <f>SUM('[1](14.1) Antriebe - Fahrzeugart'!DY31)</f>
        <v>0</v>
      </c>
      <c r="P21" s="575">
        <f>SUM('[1](14.1) Antriebe - Fahrzeugart'!DY33)</f>
        <v>0</v>
      </c>
      <c r="Q21" s="645"/>
      <c r="R21" s="577"/>
      <c r="S21" s="578"/>
      <c r="T21" s="579"/>
      <c r="U21" s="580"/>
      <c r="V21" s="581"/>
      <c r="W21" s="582"/>
      <c r="X21" s="453"/>
      <c r="Y21" s="631" t="s">
        <v>33</v>
      </c>
      <c r="Z21" s="583">
        <f>SUM('[1](14.1) Antriebe - Fahrzeugart'!DY35)</f>
        <v>0</v>
      </c>
      <c r="AA21" s="584">
        <f>SUM('[1](14.1) Antriebe - Fahrzeugart'!DY37)</f>
        <v>0</v>
      </c>
      <c r="AB21" s="585">
        <f>SUM('[1](14.1) Antriebe - Fahrzeugart'!DY39)</f>
        <v>0</v>
      </c>
      <c r="AC21" s="565">
        <f>SUM('[1](14.1) Antriebe - Fahrzeugart'!DY41)</f>
        <v>0</v>
      </c>
      <c r="AD21" s="586">
        <f>SUM('[1](14.1) Antriebe - Fahrzeugart'!DY43)</f>
        <v>0</v>
      </c>
      <c r="AE21" s="641">
        <f>SUM('[1](14.1) Antriebe - Fahrzeugart'!DY45)</f>
        <v>0</v>
      </c>
      <c r="AF21" s="642">
        <f>SUM('[1](14.1) Antriebe - Fahrzeugart'!DY47)</f>
        <v>1</v>
      </c>
      <c r="AG21" s="569">
        <f>SUM('[1](14.1) Antriebe - Fahrzeugart'!DY49)</f>
        <v>0</v>
      </c>
      <c r="AH21" s="643">
        <f>SUM('[1](14.1) Antriebe - Fahrzeugart'!EP51)</f>
        <v>18</v>
      </c>
      <c r="AI21" s="632">
        <f>SUM('[1](14.1) Antriebe - Fahrzeugart'!DY53)</f>
        <v>1</v>
      </c>
      <c r="AJ21" s="587">
        <f>SUM('[1](14.1) Antriebe - Fahrzeugart'!DY55)</f>
        <v>316</v>
      </c>
      <c r="AK21" s="588">
        <f>SUM('[1](14.1) Antriebe - Fahrzeugart'!DY57)</f>
        <v>8</v>
      </c>
      <c r="AL21" s="589">
        <f>SUM('[1](14.1) Antriebe - Fahrzeugart'!DY59)</f>
        <v>0</v>
      </c>
      <c r="AM21" s="590">
        <f>SUM('[1](14.1) Antriebe - Fahrzeugart'!DY61)</f>
        <v>0</v>
      </c>
      <c r="AN21" s="582"/>
      <c r="AO21" s="453"/>
      <c r="AP21" s="633" t="s">
        <v>33</v>
      </c>
      <c r="AQ21" s="592">
        <f>SUM('[1](14.1) Antriebe - Fahrzeugart'!DY63)</f>
        <v>0</v>
      </c>
      <c r="AR21" s="593">
        <f>SUM('[1](14.1) Antriebe - Fahrzeugart'!DY65)</f>
        <v>0</v>
      </c>
      <c r="AS21" s="594">
        <f>SUM('[1](14.1) Antriebe - Fahrzeugart'!DY67)</f>
        <v>0</v>
      </c>
      <c r="AT21" s="646">
        <f>SUM('[1](14.1) Antriebe - Fahrzeugart'!DY69)</f>
        <v>0</v>
      </c>
      <c r="AU21" s="596">
        <f>SUM('[1](14.1) Antriebe - Fahrzeugart'!DY71)</f>
        <v>0</v>
      </c>
      <c r="AV21" s="641">
        <f>SUM('[1](14.1) Antriebe - Fahrzeugart'!DY73)</f>
        <v>0</v>
      </c>
      <c r="AW21" s="597">
        <f>SUM('[1](14.1) Antriebe - Fahrzeugart'!DY75)</f>
        <v>0</v>
      </c>
      <c r="AX21" s="598">
        <f>SUM('[1](14.1) Antriebe - Fahrzeugart'!DY77)</f>
        <v>0</v>
      </c>
      <c r="AY21" s="599">
        <f>SUM('[1](14.1) Antriebe - Fahrzeugart'!DY79)</f>
        <v>0</v>
      </c>
      <c r="AZ21" s="642">
        <f>SUM('[1](14.1) Antriebe - Fahrzeugart'!DY83)</f>
        <v>3</v>
      </c>
      <c r="BA21" s="647">
        <f>SUM('[1](14.1) Antriebe - Fahrzeugart'!DY81)</f>
        <v>0</v>
      </c>
      <c r="BB21" s="601">
        <v>340</v>
      </c>
      <c r="BC21" s="634">
        <f>SUM(BD21,BE21)</f>
        <v>5558</v>
      </c>
      <c r="BD21" s="648">
        <v>5368</v>
      </c>
      <c r="BE21" s="649">
        <v>190</v>
      </c>
      <c r="BF21" s="582"/>
    </row>
    <row r="22" spans="1:58" ht="8.25" customHeight="1" thickBot="1" x14ac:dyDescent="0.3">
      <c r="A22" s="453"/>
      <c r="B22" s="635"/>
      <c r="C22" s="606"/>
      <c r="D22" s="607"/>
      <c r="E22" s="608"/>
      <c r="F22" s="609"/>
      <c r="G22" s="610"/>
      <c r="H22" s="611"/>
      <c r="I22" s="612"/>
      <c r="J22" s="613"/>
      <c r="K22" s="613"/>
      <c r="L22" s="614"/>
      <c r="M22" s="615"/>
      <c r="N22" s="616"/>
      <c r="O22" s="617"/>
      <c r="P22" s="618"/>
      <c r="Q22" s="619"/>
      <c r="R22" s="620"/>
      <c r="S22" s="621"/>
      <c r="T22" s="622"/>
      <c r="U22" s="623"/>
      <c r="V22" s="624"/>
      <c r="W22" s="625"/>
      <c r="X22" s="453"/>
      <c r="Y22" s="635"/>
      <c r="Z22" s="626"/>
      <c r="AA22" s="627"/>
      <c r="AB22" s="608"/>
      <c r="AC22" s="609"/>
      <c r="AD22" s="610"/>
      <c r="AE22" s="611"/>
      <c r="AF22" s="612"/>
      <c r="AG22" s="613"/>
      <c r="AH22" s="613"/>
      <c r="AI22" s="614"/>
      <c r="AJ22" s="615"/>
      <c r="AK22" s="616"/>
      <c r="AL22" s="617"/>
      <c r="AM22" s="618"/>
      <c r="AN22" s="625"/>
      <c r="AO22" s="453"/>
      <c r="AP22" s="628"/>
      <c r="AQ22" s="629"/>
      <c r="AR22" s="627"/>
      <c r="AS22" s="608"/>
      <c r="AT22" s="609"/>
      <c r="AU22" s="610"/>
      <c r="AV22" s="611"/>
      <c r="AW22" s="611"/>
      <c r="AX22" s="611"/>
      <c r="AY22" s="611"/>
      <c r="AZ22" s="612"/>
      <c r="BA22" s="613"/>
      <c r="BB22" s="613"/>
      <c r="BC22" s="614"/>
      <c r="BD22" s="630"/>
      <c r="BE22" s="626"/>
      <c r="BF22" s="625"/>
    </row>
    <row r="23" spans="1:58" ht="21.95" customHeight="1" thickBot="1" x14ac:dyDescent="0.3">
      <c r="A23" s="453"/>
      <c r="B23" s="631" t="s">
        <v>34</v>
      </c>
      <c r="C23" s="562">
        <v>110834</v>
      </c>
      <c r="D23" s="563">
        <v>121063</v>
      </c>
      <c r="E23" s="564">
        <f>SUM('[1](14.1) Antriebe - Fahrzeugart'!EP11)</f>
        <v>3</v>
      </c>
      <c r="F23" s="565">
        <f>SUM('[1](14.1) Antriebe - Fahrzeugart'!EP13)</f>
        <v>9011</v>
      </c>
      <c r="G23" s="566">
        <f>SUM('[1](14.1) Antriebe - Fahrzeugart'!EP15)</f>
        <v>5</v>
      </c>
      <c r="H23" s="567">
        <f>SUM('[1](14.1) Antriebe - Fahrzeugart'!EP17)</f>
        <v>1333</v>
      </c>
      <c r="I23" s="568">
        <f>SUM('[1](14.1) Antriebe - Fahrzeugart'!EP19)</f>
        <v>136</v>
      </c>
      <c r="J23" s="569">
        <f>SUM('[1](14.1) Antriebe - Fahrzeugart'!EP21)</f>
        <v>1015</v>
      </c>
      <c r="K23" s="570">
        <f>SUM('[1](14.1) Antriebe - Fahrzeugart'!EP23)</f>
        <v>147</v>
      </c>
      <c r="L23" s="652">
        <f>SUM('[1](14.1) Antriebe - Fahrzeugart'!EO25)</f>
        <v>0</v>
      </c>
      <c r="M23" s="572">
        <f>SUM('[1](14.1) Antriebe - Fahrzeugart'!EP27)</f>
        <v>0</v>
      </c>
      <c r="N23" s="573">
        <f>SUM('[1](14.1) Antriebe - Fahrzeugart'!EP29)</f>
        <v>0</v>
      </c>
      <c r="O23" s="574">
        <f>SUM('[1](14.1) Antriebe - Fahrzeugart'!EP31)</f>
        <v>0</v>
      </c>
      <c r="P23" s="575">
        <f>SUM('[1](14.1) Antriebe - Fahrzeugart'!EP33)</f>
        <v>0</v>
      </c>
      <c r="Q23" s="576"/>
      <c r="R23" s="577"/>
      <c r="S23" s="578"/>
      <c r="T23" s="579"/>
      <c r="U23" s="580"/>
      <c r="V23" s="581"/>
      <c r="W23" s="582"/>
      <c r="X23" s="453"/>
      <c r="Y23" s="631" t="s">
        <v>34</v>
      </c>
      <c r="Z23" s="583">
        <f>SUM('[1](14.1) Antriebe - Fahrzeugart'!EP35)</f>
        <v>0</v>
      </c>
      <c r="AA23" s="584">
        <f>SUM('[1](14.1) Antriebe - Fahrzeugart'!EP37)</f>
        <v>0</v>
      </c>
      <c r="AB23" s="585">
        <f>SUM('[1](14.1) Antriebe - Fahrzeugart'!EP39)</f>
        <v>0</v>
      </c>
      <c r="AC23" s="565">
        <f>SUM('[1](14.1) Antriebe - Fahrzeugart'!EP41)</f>
        <v>0</v>
      </c>
      <c r="AD23" s="586">
        <f>SUM('[1](14.1) Antriebe - Fahrzeugart'!EP43)</f>
        <v>0</v>
      </c>
      <c r="AE23" s="567">
        <f>SUM('[1](14.1) Antriebe - Fahrzeugart'!EP45)</f>
        <v>0</v>
      </c>
      <c r="AF23" s="568">
        <f>SUM('[1](14.1) Antriebe - Fahrzeugart'!EP47)</f>
        <v>1</v>
      </c>
      <c r="AG23" s="569">
        <f>SUM('[1](14.1) Antriebe - Fahrzeugart'!EP49)</f>
        <v>0</v>
      </c>
      <c r="AH23" s="570">
        <f>SUM('[1](14.1) Antriebe - Fahrzeugart'!FG51)</f>
        <v>20</v>
      </c>
      <c r="AI23" s="632">
        <f>SUM('[1](14.1) Antriebe - Fahrzeugart'!EP53)</f>
        <v>1</v>
      </c>
      <c r="AJ23" s="587">
        <f>SUM('[1](14.1) Antriebe - Fahrzeugart'!EP55)</f>
        <v>328</v>
      </c>
      <c r="AK23" s="588">
        <f>SUM('[1](14.1) Antriebe - Fahrzeugart'!EP57)</f>
        <v>7</v>
      </c>
      <c r="AL23" s="589">
        <f>SUM('[1](14.1) Antriebe - Fahrzeugart'!EP59)</f>
        <v>0</v>
      </c>
      <c r="AM23" s="590">
        <f>SUM('[1](14.1) Antriebe - Fahrzeugart'!EP61)</f>
        <v>0</v>
      </c>
      <c r="AN23" s="582"/>
      <c r="AO23" s="453"/>
      <c r="AP23" s="633" t="s">
        <v>34</v>
      </c>
      <c r="AQ23" s="592">
        <f>SUM('[1](14.1) Antriebe - Fahrzeugart'!EP63)</f>
        <v>0</v>
      </c>
      <c r="AR23" s="593">
        <f>SUM('[1](14.1) Antriebe - Fahrzeugart'!EP65)</f>
        <v>0</v>
      </c>
      <c r="AS23" s="594">
        <f>SUM('[1](14.1) Antriebe - Fahrzeugart'!EP67)</f>
        <v>0</v>
      </c>
      <c r="AT23" s="595">
        <f>SUM('[1](14.1) Antriebe - Fahrzeugart'!EP69)</f>
        <v>0</v>
      </c>
      <c r="AU23" s="596">
        <f>SUM('[1](14.1) Antriebe - Fahrzeugart'!EP71)</f>
        <v>0</v>
      </c>
      <c r="AV23" s="567">
        <f>SUM('[1](14.1) Antriebe - Fahrzeugart'!EP73)</f>
        <v>0</v>
      </c>
      <c r="AW23" s="597">
        <f>SUM('[1](14.1) Antriebe - Fahrzeugart'!EP75)</f>
        <v>0</v>
      </c>
      <c r="AX23" s="598">
        <f>SUM('[1](14.1) Antriebe - Fahrzeugart'!EP77)</f>
        <v>0</v>
      </c>
      <c r="AY23" s="599">
        <f>SUM('[1](14.1) Antriebe - Fahrzeugart'!EP79)</f>
        <v>0</v>
      </c>
      <c r="AZ23" s="568">
        <f>SUM('[1](14.1) Antriebe - Fahrzeugart'!EP83)</f>
        <v>3</v>
      </c>
      <c r="BA23" s="600">
        <f>SUM('[1](14.1) Antriebe - Fahrzeugart'!EP81)</f>
        <v>0</v>
      </c>
      <c r="BB23" s="601">
        <v>796</v>
      </c>
      <c r="BC23" s="634">
        <f>SUM(BD23,BE23)</f>
        <v>6333</v>
      </c>
      <c r="BD23" s="603">
        <v>6134</v>
      </c>
      <c r="BE23" s="604">
        <v>199</v>
      </c>
      <c r="BF23" s="582"/>
    </row>
    <row r="24" spans="1:58" ht="8.25" customHeight="1" thickBot="1" x14ac:dyDescent="0.3">
      <c r="A24" s="453"/>
      <c r="B24" s="635"/>
      <c r="C24" s="606"/>
      <c r="D24" s="607"/>
      <c r="E24" s="608"/>
      <c r="F24" s="609"/>
      <c r="G24" s="610"/>
      <c r="H24" s="611"/>
      <c r="I24" s="612"/>
      <c r="J24" s="613"/>
      <c r="K24" s="613"/>
      <c r="L24" s="614"/>
      <c r="M24" s="615"/>
      <c r="N24" s="616"/>
      <c r="O24" s="617"/>
      <c r="P24" s="618"/>
      <c r="Q24" s="619"/>
      <c r="R24" s="620"/>
      <c r="S24" s="621"/>
      <c r="T24" s="622"/>
      <c r="U24" s="623"/>
      <c r="V24" s="624"/>
      <c r="W24" s="625"/>
      <c r="X24" s="453"/>
      <c r="Y24" s="635"/>
      <c r="Z24" s="626"/>
      <c r="AA24" s="627"/>
      <c r="AB24" s="608"/>
      <c r="AC24" s="609"/>
      <c r="AD24" s="610"/>
      <c r="AE24" s="611"/>
      <c r="AF24" s="612"/>
      <c r="AG24" s="613"/>
      <c r="AH24" s="613"/>
      <c r="AI24" s="614"/>
      <c r="AJ24" s="615"/>
      <c r="AK24" s="616"/>
      <c r="AL24" s="617"/>
      <c r="AM24" s="618"/>
      <c r="AN24" s="625"/>
      <c r="AO24" s="453"/>
      <c r="AP24" s="628"/>
      <c r="AQ24" s="629"/>
      <c r="AR24" s="627"/>
      <c r="AS24" s="608"/>
      <c r="AT24" s="609"/>
      <c r="AU24" s="610"/>
      <c r="AV24" s="611"/>
      <c r="AW24" s="611"/>
      <c r="AX24" s="611"/>
      <c r="AY24" s="611"/>
      <c r="AZ24" s="612"/>
      <c r="BA24" s="613"/>
      <c r="BB24" s="613"/>
      <c r="BC24" s="614"/>
      <c r="BD24" s="630"/>
      <c r="BE24" s="626"/>
      <c r="BF24" s="625"/>
    </row>
    <row r="25" spans="1:58" ht="21.95" customHeight="1" thickBot="1" x14ac:dyDescent="0.3">
      <c r="A25" s="453"/>
      <c r="B25" s="631" t="s">
        <v>35</v>
      </c>
      <c r="C25" s="562">
        <v>111190</v>
      </c>
      <c r="D25" s="563">
        <v>121594</v>
      </c>
      <c r="E25" s="564">
        <f>SUM('[1](14.1) Antriebe - Fahrzeugart'!FG11)</f>
        <v>3</v>
      </c>
      <c r="F25" s="565">
        <f>SUM('[1](14.1) Antriebe - Fahrzeugart'!FG13)</f>
        <v>9806</v>
      </c>
      <c r="G25" s="566">
        <f>SUM('[1](14.1) Antriebe - Fahrzeugart'!FG15)</f>
        <v>5</v>
      </c>
      <c r="H25" s="567">
        <f>SUM('[1](14.1) Antriebe - Fahrzeugart'!FG17)</f>
        <v>1341</v>
      </c>
      <c r="I25" s="568">
        <f>SUM('[1](14.1) Antriebe - Fahrzeugart'!FG19)</f>
        <v>138</v>
      </c>
      <c r="J25" s="569">
        <f>SUM('[1](14.1) Antriebe - Fahrzeugart'!FG21)</f>
        <v>1052</v>
      </c>
      <c r="K25" s="570">
        <f>SUM('[1](14.1) Antriebe - Fahrzeugart'!FG23)</f>
        <v>149</v>
      </c>
      <c r="L25" s="632">
        <f>SUM('[1](14.1) Antriebe - Fahrzeugart'!FG25)</f>
        <v>110</v>
      </c>
      <c r="M25" s="572">
        <f>SUM('[1](14.1) Antriebe - Fahrzeugart'!FG27)</f>
        <v>0</v>
      </c>
      <c r="N25" s="573">
        <f>SUM('[1](14.1) Antriebe - Fahrzeugart'!FG29)</f>
        <v>0</v>
      </c>
      <c r="O25" s="574">
        <f>SUM('[1](14.1) Antriebe - Fahrzeugart'!FG31)</f>
        <v>0</v>
      </c>
      <c r="P25" s="575">
        <f>SUM('[1](14.1) Antriebe - Fahrzeugart'!FG33)</f>
        <v>0</v>
      </c>
      <c r="Q25" s="576"/>
      <c r="R25" s="577"/>
      <c r="S25" s="578"/>
      <c r="T25" s="579"/>
      <c r="U25" s="580"/>
      <c r="V25" s="581"/>
      <c r="W25" s="582"/>
      <c r="X25" s="453"/>
      <c r="Y25" s="631" t="s">
        <v>35</v>
      </c>
      <c r="Z25" s="583">
        <f>SUM('[1](14.1) Antriebe - Fahrzeugart'!FG35)</f>
        <v>0</v>
      </c>
      <c r="AA25" s="584">
        <f>SUM('[1](14.1) Antriebe - Fahrzeugart'!FG37)</f>
        <v>0</v>
      </c>
      <c r="AB25" s="585">
        <f>SUM('[1](14.1) Antriebe - Fahrzeugart'!FG39)</f>
        <v>0</v>
      </c>
      <c r="AC25" s="565">
        <f>SUM('[1](14.1) Antriebe - Fahrzeugart'!FG41)</f>
        <v>0</v>
      </c>
      <c r="AD25" s="586">
        <f>SUM('[1](14.1) Antriebe - Fahrzeugart'!FG43)</f>
        <v>0</v>
      </c>
      <c r="AE25" s="567">
        <f>SUM('[1](14.1) Antriebe - Fahrzeugart'!FG45)</f>
        <v>0</v>
      </c>
      <c r="AF25" s="568">
        <f>SUM('[1](14.1) Antriebe - Fahrzeugart'!FG47)</f>
        <v>1</v>
      </c>
      <c r="AG25" s="569">
        <f>SUM('[1](14.1) Antriebe - Fahrzeugart'!FG49)</f>
        <v>0</v>
      </c>
      <c r="AH25" s="570">
        <f>SUM('[1](14.1) Antriebe - Fahrzeugart'!FG51)</f>
        <v>20</v>
      </c>
      <c r="AI25" s="632">
        <f>SUM('[1](14.1) Antriebe - Fahrzeugart'!FG53)</f>
        <v>1</v>
      </c>
      <c r="AJ25" s="587">
        <f>SUM('[1](14.1) Antriebe - Fahrzeugart'!FG55)</f>
        <v>331</v>
      </c>
      <c r="AK25" s="588">
        <f>SUM('[1](14.1) Antriebe - Fahrzeugart'!FG57)</f>
        <v>7</v>
      </c>
      <c r="AL25" s="589">
        <f>SUM('[1](14.1) Antriebe - Fahrzeugart'!FG59)</f>
        <v>0</v>
      </c>
      <c r="AM25" s="590">
        <f>SUM('[1](14.1) Antriebe - Fahrzeugart'!FG61)</f>
        <v>0</v>
      </c>
      <c r="AN25" s="582"/>
      <c r="AO25" s="453"/>
      <c r="AP25" s="633" t="s">
        <v>35</v>
      </c>
      <c r="AQ25" s="592">
        <f>SUM('[1](14.1) Antriebe - Fahrzeugart'!FG63)</f>
        <v>0</v>
      </c>
      <c r="AR25" s="593">
        <f>SUM('[1](14.1) Antriebe - Fahrzeugart'!FG65)</f>
        <v>0</v>
      </c>
      <c r="AS25" s="594">
        <f>SUM('[1](14.1) Antriebe - Fahrzeugart'!FG67)</f>
        <v>0</v>
      </c>
      <c r="AT25" s="595">
        <f>SUM('[1](14.1) Antriebe - Fahrzeugart'!FG69)</f>
        <v>0</v>
      </c>
      <c r="AU25" s="596">
        <f>SUM('[1](14.1) Antriebe - Fahrzeugart'!FG71)</f>
        <v>0</v>
      </c>
      <c r="AV25" s="567">
        <f>SUM('[1](14.1) Antriebe - Fahrzeugart'!FG73)</f>
        <v>0</v>
      </c>
      <c r="AW25" s="597">
        <f>SUM('[1](14.1) Antriebe - Fahrzeugart'!FG75)</f>
        <v>0</v>
      </c>
      <c r="AX25" s="598">
        <f>SUM('[1](14.1) Antriebe - Fahrzeugart'!FG77)</f>
        <v>0</v>
      </c>
      <c r="AY25" s="599">
        <f>SUM('[1](14.1) Antriebe - Fahrzeugart'!FG79)</f>
        <v>0</v>
      </c>
      <c r="AZ25" s="568">
        <f>SUM('[1](14.1) Antriebe - Fahrzeugart'!FG83)</f>
        <v>3</v>
      </c>
      <c r="BA25" s="600">
        <f>SUM('[1](14.1) Antriebe - Fahrzeugart'!FG81)</f>
        <v>0</v>
      </c>
      <c r="BB25" s="601">
        <v>859</v>
      </c>
      <c r="BC25" s="634">
        <f>SUM(BD25,BE25)</f>
        <v>7177</v>
      </c>
      <c r="BD25" s="603">
        <v>6978</v>
      </c>
      <c r="BE25" s="604">
        <v>199</v>
      </c>
      <c r="BF25" s="582"/>
    </row>
    <row r="26" spans="1:58" ht="8.25" customHeight="1" thickBot="1" x14ac:dyDescent="0.3">
      <c r="A26" s="453"/>
      <c r="B26" s="635"/>
      <c r="C26" s="606"/>
      <c r="D26" s="607"/>
      <c r="E26" s="608"/>
      <c r="F26" s="609"/>
      <c r="G26" s="610"/>
      <c r="H26" s="611"/>
      <c r="I26" s="612"/>
      <c r="J26" s="613"/>
      <c r="K26" s="613"/>
      <c r="L26" s="614"/>
      <c r="M26" s="615"/>
      <c r="N26" s="616"/>
      <c r="O26" s="617"/>
      <c r="P26" s="618"/>
      <c r="Q26" s="619"/>
      <c r="R26" s="620"/>
      <c r="S26" s="621"/>
      <c r="T26" s="622"/>
      <c r="U26" s="623"/>
      <c r="V26" s="624"/>
      <c r="W26" s="625"/>
      <c r="X26" s="453"/>
      <c r="Y26" s="635"/>
      <c r="Z26" s="626"/>
      <c r="AA26" s="627"/>
      <c r="AB26" s="608"/>
      <c r="AC26" s="609"/>
      <c r="AD26" s="610"/>
      <c r="AE26" s="611"/>
      <c r="AF26" s="612"/>
      <c r="AG26" s="613"/>
      <c r="AH26" s="613"/>
      <c r="AI26" s="614"/>
      <c r="AJ26" s="615"/>
      <c r="AK26" s="616"/>
      <c r="AL26" s="617"/>
      <c r="AM26" s="618"/>
      <c r="AN26" s="625"/>
      <c r="AO26" s="453"/>
      <c r="AP26" s="628"/>
      <c r="AQ26" s="629"/>
      <c r="AR26" s="627"/>
      <c r="AS26" s="608"/>
      <c r="AT26" s="609"/>
      <c r="AU26" s="610"/>
      <c r="AV26" s="611"/>
      <c r="AW26" s="611"/>
      <c r="AX26" s="611"/>
      <c r="AY26" s="611"/>
      <c r="AZ26" s="612"/>
      <c r="BA26" s="613"/>
      <c r="BB26" s="613"/>
      <c r="BC26" s="614"/>
      <c r="BD26" s="630"/>
      <c r="BE26" s="626"/>
      <c r="BF26" s="625"/>
    </row>
    <row r="27" spans="1:58" ht="21.95" customHeight="1" thickBot="1" x14ac:dyDescent="0.3">
      <c r="A27" s="453"/>
      <c r="B27" s="631" t="s">
        <v>36</v>
      </c>
      <c r="C27" s="562">
        <v>111266</v>
      </c>
      <c r="D27" s="563">
        <v>121241</v>
      </c>
      <c r="E27" s="564">
        <f>SUM('[1](14.1) Antriebe - Fahrzeugart'!FX11)</f>
        <v>3</v>
      </c>
      <c r="F27" s="565">
        <f>SUM('[1](14.1) Antriebe - Fahrzeugart'!FX13)</f>
        <v>9853</v>
      </c>
      <c r="G27" s="566">
        <f>SUM('[1](14.1) Antriebe - Fahrzeugart'!FX15)</f>
        <v>5</v>
      </c>
      <c r="H27" s="567">
        <f>SUM('[1](14.1) Antriebe - Fahrzeugart'!FX17)</f>
        <v>1334</v>
      </c>
      <c r="I27" s="568">
        <f>SUM('[1](14.1) Antriebe - Fahrzeugart'!FX19)</f>
        <v>136</v>
      </c>
      <c r="J27" s="569">
        <f>SUM('[1](14.1) Antriebe - Fahrzeugart'!FX21)</f>
        <v>1073</v>
      </c>
      <c r="K27" s="570">
        <f>SUM('[1](14.1) Antriebe - Fahrzeugart'!FX23)</f>
        <v>149</v>
      </c>
      <c r="L27" s="632">
        <f>SUM('[1](14.1) Antriebe - Fahrzeugart'!FX25)</f>
        <v>161</v>
      </c>
      <c r="M27" s="572">
        <f>SUM('[1](14.1) Antriebe - Fahrzeugart'!FX27)</f>
        <v>0</v>
      </c>
      <c r="N27" s="573">
        <f>SUM('[1](14.1) Antriebe - Fahrzeugart'!FX29)</f>
        <v>0</v>
      </c>
      <c r="O27" s="574">
        <f>SUM('[1](14.1) Antriebe - Fahrzeugart'!FX31)</f>
        <v>0</v>
      </c>
      <c r="P27" s="575">
        <f>SUM('[1](14.1) Antriebe - Fahrzeugart'!FX33)</f>
        <v>0</v>
      </c>
      <c r="Q27" s="576"/>
      <c r="R27" s="577"/>
      <c r="S27" s="578"/>
      <c r="T27" s="579"/>
      <c r="U27" s="580"/>
      <c r="V27" s="581"/>
      <c r="W27" s="582"/>
      <c r="X27" s="453"/>
      <c r="Y27" s="631" t="s">
        <v>36</v>
      </c>
      <c r="Z27" s="583">
        <f>SUM('[1](14.1) Antriebe - Fahrzeugart'!FX35)</f>
        <v>0</v>
      </c>
      <c r="AA27" s="584">
        <f>SUM('[1](14.1) Antriebe - Fahrzeugart'!FX37)</f>
        <v>0</v>
      </c>
      <c r="AB27" s="585">
        <f>SUM('[1](14.1) Antriebe - Fahrzeugart'!FX39)</f>
        <v>0</v>
      </c>
      <c r="AC27" s="565">
        <f>SUM('[1](14.1) Antriebe - Fahrzeugart'!FX41)</f>
        <v>0</v>
      </c>
      <c r="AD27" s="586">
        <f>SUM('[1](14.1) Antriebe - Fahrzeugart'!FX43)</f>
        <v>0</v>
      </c>
      <c r="AE27" s="567">
        <f>SUM('[1](14.1) Antriebe - Fahrzeugart'!FX45)</f>
        <v>0</v>
      </c>
      <c r="AF27" s="568">
        <f>SUM('[1](14.1) Antriebe - Fahrzeugart'!FX47)</f>
        <v>1</v>
      </c>
      <c r="AG27" s="569">
        <f>SUM('[1](14.1) Antriebe - Fahrzeugart'!FX49)</f>
        <v>0</v>
      </c>
      <c r="AH27" s="570">
        <f>SUM('[1](14.1) Antriebe - Fahrzeugart'!FX51)</f>
        <v>20</v>
      </c>
      <c r="AI27" s="632">
        <f>SUM('[1](14.1) Antriebe - Fahrzeugart'!FX53)</f>
        <v>1</v>
      </c>
      <c r="AJ27" s="587">
        <f>SUM('[1](14.1) Antriebe - Fahrzeugart'!FX55)</f>
        <v>331</v>
      </c>
      <c r="AK27" s="588">
        <f>SUM('[1](14.1) Antriebe - Fahrzeugart'!FX57)</f>
        <v>7</v>
      </c>
      <c r="AL27" s="589">
        <f>SUM('[1](14.1) Antriebe - Fahrzeugart'!FX59)</f>
        <v>0</v>
      </c>
      <c r="AM27" s="590">
        <f>SUM('[1](14.1) Antriebe - Fahrzeugart'!FX61)</f>
        <v>0</v>
      </c>
      <c r="AN27" s="582"/>
      <c r="AO27" s="453"/>
      <c r="AP27" s="633" t="s">
        <v>36</v>
      </c>
      <c r="AQ27" s="592">
        <f>SUM('[1](14.1) Antriebe - Fahrzeugart'!FX63)</f>
        <v>0</v>
      </c>
      <c r="AR27" s="593">
        <f>SUM('[1](14.1) Antriebe - Fahrzeugart'!FX65)</f>
        <v>0</v>
      </c>
      <c r="AS27" s="594">
        <f>SUM('[1](14.1) Antriebe - Fahrzeugart'!FX67)</f>
        <v>0</v>
      </c>
      <c r="AT27" s="595">
        <f>SUM('[1](14.1) Antriebe - Fahrzeugart'!FX69)</f>
        <v>0</v>
      </c>
      <c r="AU27" s="596">
        <f>SUM('[1](14.1) Antriebe - Fahrzeugart'!FX71)</f>
        <v>0</v>
      </c>
      <c r="AV27" s="567">
        <f>SUM('[1](14.1) Antriebe - Fahrzeugart'!FX73)</f>
        <v>0</v>
      </c>
      <c r="AW27" s="597">
        <f>SUM('[1](14.1) Antriebe - Fahrzeugart'!FX75)</f>
        <v>0</v>
      </c>
      <c r="AX27" s="598">
        <f>SUM('[1](14.1) Antriebe - Fahrzeugart'!FX77)</f>
        <v>0</v>
      </c>
      <c r="AY27" s="599">
        <f>SUM('[1](14.1) Antriebe - Fahrzeugart'!FX79)</f>
        <v>0</v>
      </c>
      <c r="AZ27" s="568">
        <f>SUM('[1](14.1) Antriebe - Fahrzeugart'!FX83)</f>
        <v>3</v>
      </c>
      <c r="BA27" s="600">
        <f>SUM('[1](14.1) Antriebe - Fahrzeugart'!FX81)</f>
        <v>0</v>
      </c>
      <c r="BB27" s="601">
        <v>86</v>
      </c>
      <c r="BC27" s="634">
        <f>SUM(BD27,BE27)</f>
        <v>7242</v>
      </c>
      <c r="BD27" s="603">
        <v>7036</v>
      </c>
      <c r="BE27" s="604">
        <v>206</v>
      </c>
      <c r="BF27" s="582"/>
    </row>
    <row r="28" spans="1:58" ht="8.25" customHeight="1" thickBot="1" x14ac:dyDescent="0.3">
      <c r="A28" s="453"/>
      <c r="B28" s="635"/>
      <c r="C28" s="606"/>
      <c r="D28" s="607"/>
      <c r="E28" s="608"/>
      <c r="F28" s="609"/>
      <c r="G28" s="610"/>
      <c r="H28" s="611"/>
      <c r="I28" s="612"/>
      <c r="J28" s="613"/>
      <c r="K28" s="613"/>
      <c r="L28" s="614"/>
      <c r="M28" s="615"/>
      <c r="N28" s="616"/>
      <c r="O28" s="617"/>
      <c r="P28" s="618"/>
      <c r="Q28" s="619"/>
      <c r="R28" s="620"/>
      <c r="S28" s="621"/>
      <c r="T28" s="622"/>
      <c r="U28" s="623"/>
      <c r="V28" s="624"/>
      <c r="W28" s="625"/>
      <c r="X28" s="453"/>
      <c r="Y28" s="635"/>
      <c r="Z28" s="626"/>
      <c r="AA28" s="627"/>
      <c r="AB28" s="608"/>
      <c r="AC28" s="609"/>
      <c r="AD28" s="610"/>
      <c r="AE28" s="611"/>
      <c r="AF28" s="612"/>
      <c r="AG28" s="613"/>
      <c r="AH28" s="613"/>
      <c r="AI28" s="614"/>
      <c r="AJ28" s="615"/>
      <c r="AK28" s="616"/>
      <c r="AL28" s="617"/>
      <c r="AM28" s="618"/>
      <c r="AN28" s="625"/>
      <c r="AO28" s="453"/>
      <c r="AP28" s="628"/>
      <c r="AQ28" s="629"/>
      <c r="AR28" s="627"/>
      <c r="AS28" s="608"/>
      <c r="AT28" s="609"/>
      <c r="AU28" s="610"/>
      <c r="AV28" s="611"/>
      <c r="AW28" s="611"/>
      <c r="AX28" s="611"/>
      <c r="AY28" s="611"/>
      <c r="AZ28" s="612"/>
      <c r="BA28" s="613"/>
      <c r="BB28" s="613"/>
      <c r="BC28" s="614"/>
      <c r="BD28" s="630"/>
      <c r="BE28" s="626"/>
      <c r="BF28" s="625"/>
    </row>
    <row r="29" spans="1:58" ht="21.95" customHeight="1" thickBot="1" x14ac:dyDescent="0.3">
      <c r="A29" s="453"/>
      <c r="B29" s="631" t="s">
        <v>37</v>
      </c>
      <c r="C29" s="562">
        <v>110974</v>
      </c>
      <c r="D29" s="563">
        <v>120831</v>
      </c>
      <c r="E29" s="564">
        <f>SUM('[1](14.1) Antriebe - Fahrzeugart'!GO11)</f>
        <v>3</v>
      </c>
      <c r="F29" s="565">
        <f>SUM('[1](14.1) Antriebe - Fahrzeugart'!GO13)</f>
        <v>9878</v>
      </c>
      <c r="G29" s="566">
        <f>SUM('[1](14.1) Antriebe - Fahrzeugart'!GO15)</f>
        <v>5</v>
      </c>
      <c r="H29" s="567">
        <f>SUM('[1](14.1) Antriebe - Fahrzeugart'!GO17)</f>
        <v>1331</v>
      </c>
      <c r="I29" s="568">
        <f>SUM('[1](14.1) Antriebe - Fahrzeugart'!GO19)</f>
        <v>136</v>
      </c>
      <c r="J29" s="569">
        <f>SUM('[1](14.1) Antriebe - Fahrzeugart'!GO21)</f>
        <v>1112</v>
      </c>
      <c r="K29" s="570">
        <f>SUM('[1](14.1) Antriebe - Fahrzeugart'!GO23)</f>
        <v>147</v>
      </c>
      <c r="L29" s="632">
        <f>SUM('[1](14.1) Antriebe - Fahrzeugart'!GO25)</f>
        <v>184</v>
      </c>
      <c r="M29" s="572">
        <f>SUM('[1](14.1) Antriebe - Fahrzeugart'!GO27)</f>
        <v>0</v>
      </c>
      <c r="N29" s="573">
        <f>SUM('[1](14.1) Antriebe - Fahrzeugart'!GO29)</f>
        <v>0</v>
      </c>
      <c r="O29" s="574">
        <f>SUM('[1](14.1) Antriebe - Fahrzeugart'!GO31)</f>
        <v>0</v>
      </c>
      <c r="P29" s="575">
        <f>SUM('[1](14.1) Antriebe - Fahrzeugart'!GO33)</f>
        <v>0</v>
      </c>
      <c r="Q29" s="576"/>
      <c r="R29" s="577"/>
      <c r="S29" s="578"/>
      <c r="T29" s="579"/>
      <c r="U29" s="580"/>
      <c r="V29" s="581"/>
      <c r="W29" s="582"/>
      <c r="X29" s="453"/>
      <c r="Y29" s="631" t="s">
        <v>37</v>
      </c>
      <c r="Z29" s="583">
        <f>SUM('[1](14.1) Antriebe - Fahrzeugart'!GO35)</f>
        <v>0</v>
      </c>
      <c r="AA29" s="584">
        <f>SUM('[1](14.1) Antriebe - Fahrzeugart'!GO37)</f>
        <v>0</v>
      </c>
      <c r="AB29" s="585">
        <f>SUM('[1](14.1) Antriebe - Fahrzeugart'!GO39)</f>
        <v>0</v>
      </c>
      <c r="AC29" s="565">
        <f>SUM('[1](14.1) Antriebe - Fahrzeugart'!GO41)</f>
        <v>0</v>
      </c>
      <c r="AD29" s="586">
        <f>SUM('[1](14.1) Antriebe - Fahrzeugart'!GO43)</f>
        <v>0</v>
      </c>
      <c r="AE29" s="567">
        <f>SUM('[1](14.1) Antriebe - Fahrzeugart'!GO45)</f>
        <v>0</v>
      </c>
      <c r="AF29" s="568">
        <f>SUM('[1](14.1) Antriebe - Fahrzeugart'!GO47)</f>
        <v>0</v>
      </c>
      <c r="AG29" s="569">
        <f>SUM('[1](14.1) Antriebe - Fahrzeugart'!GO49)</f>
        <v>0</v>
      </c>
      <c r="AH29" s="570">
        <f>SUM('[1](14.1) Antriebe - Fahrzeugart'!GO51)</f>
        <v>20</v>
      </c>
      <c r="AI29" s="632">
        <f>SUM('[1](14.1) Antriebe - Fahrzeugart'!GO53)</f>
        <v>1</v>
      </c>
      <c r="AJ29" s="587">
        <f>SUM('[1](14.1) Antriebe - Fahrzeugart'!GO55)</f>
        <v>335</v>
      </c>
      <c r="AK29" s="588">
        <f>SUM('[1](14.1) Antriebe - Fahrzeugart'!GO57)</f>
        <v>7</v>
      </c>
      <c r="AL29" s="589">
        <f>SUM('[1](14.1) Antriebe - Fahrzeugart'!GO59)</f>
        <v>0</v>
      </c>
      <c r="AM29" s="590">
        <f>SUM('[1](14.1) Antriebe - Fahrzeugart'!GO61)</f>
        <v>0</v>
      </c>
      <c r="AN29" s="582"/>
      <c r="AO29" s="453"/>
      <c r="AP29" s="633" t="s">
        <v>37</v>
      </c>
      <c r="AQ29" s="592">
        <f>SUM('[1](14.1) Antriebe - Fahrzeugart'!GO63)</f>
        <v>0</v>
      </c>
      <c r="AR29" s="593">
        <f>SUM('[1](14.1) Antriebe - Fahrzeugart'!GO65)</f>
        <v>0</v>
      </c>
      <c r="AS29" s="594">
        <f>SUM('[1](14.1) Antriebe - Fahrzeugart'!GO67)</f>
        <v>0</v>
      </c>
      <c r="AT29" s="595">
        <f>SUM('[1](14.1) Antriebe - Fahrzeugart'!GO69)</f>
        <v>0</v>
      </c>
      <c r="AU29" s="596">
        <f>SUM('[1](14.1) Antriebe - Fahrzeugart'!GO71)</f>
        <v>0</v>
      </c>
      <c r="AV29" s="567">
        <f>SUM('[1](14.1) Antriebe - Fahrzeugart'!GO73)</f>
        <v>0</v>
      </c>
      <c r="AW29" s="597">
        <f>SUM('[1](14.1) Antriebe - Fahrzeugart'!GO75)</f>
        <v>0</v>
      </c>
      <c r="AX29" s="598">
        <f>SUM('[1](14.1) Antriebe - Fahrzeugart'!GO77)</f>
        <v>0</v>
      </c>
      <c r="AY29" s="599">
        <f>SUM('[1](14.1) Antriebe - Fahrzeugart'!GO79)</f>
        <v>0</v>
      </c>
      <c r="AZ29" s="568">
        <f>SUM('[1](14.1) Antriebe - Fahrzeugart'!GO83)</f>
        <v>3</v>
      </c>
      <c r="BA29" s="600">
        <f>SUM('[1](14.1) Antriebe - Fahrzeugart'!GO81)</f>
        <v>0</v>
      </c>
      <c r="BB29" s="601">
        <v>46</v>
      </c>
      <c r="BC29" s="634">
        <f>SUM(BD29,BE29)</f>
        <v>7278</v>
      </c>
      <c r="BD29" s="603">
        <v>7068</v>
      </c>
      <c r="BE29" s="604">
        <v>210</v>
      </c>
      <c r="BF29" s="582"/>
    </row>
    <row r="30" spans="1:58" ht="14.25" customHeight="1" thickBot="1" x14ac:dyDescent="0.25">
      <c r="A30" s="453"/>
      <c r="B30" s="653"/>
      <c r="C30" s="654"/>
      <c r="D30" s="655"/>
      <c r="E30" s="656"/>
      <c r="F30" s="656"/>
      <c r="G30" s="656"/>
      <c r="H30" s="656"/>
      <c r="I30" s="656"/>
      <c r="J30" s="657"/>
      <c r="K30" s="657"/>
      <c r="L30" s="658"/>
      <c r="M30" s="659"/>
      <c r="N30" s="660"/>
      <c r="O30" s="656"/>
      <c r="P30" s="656"/>
      <c r="Q30" s="656"/>
      <c r="R30" s="656"/>
      <c r="S30" s="656"/>
      <c r="T30" s="657"/>
      <c r="U30" s="661"/>
      <c r="V30" s="424"/>
      <c r="W30" s="662"/>
      <c r="X30" s="453"/>
      <c r="Y30" s="653"/>
      <c r="Z30" s="663"/>
      <c r="AA30" s="664"/>
      <c r="AB30" s="656"/>
      <c r="AC30" s="656"/>
      <c r="AD30" s="656"/>
      <c r="AE30" s="656"/>
      <c r="AF30" s="656"/>
      <c r="AG30" s="657"/>
      <c r="AH30" s="657"/>
      <c r="AI30" s="658"/>
      <c r="AJ30" s="659"/>
      <c r="AK30" s="660"/>
      <c r="AL30" s="656"/>
      <c r="AM30" s="656"/>
      <c r="AN30" s="662"/>
      <c r="AO30" s="453"/>
      <c r="AP30" s="653"/>
      <c r="AQ30" s="656"/>
      <c r="AR30" s="664"/>
      <c r="AS30" s="656"/>
      <c r="AT30" s="656"/>
      <c r="AU30" s="656"/>
      <c r="AV30" s="656"/>
      <c r="AW30" s="656"/>
      <c r="AX30" s="656"/>
      <c r="AY30" s="656"/>
      <c r="AZ30" s="656"/>
      <c r="BA30" s="657"/>
      <c r="BB30" s="657"/>
      <c r="BC30" s="658"/>
      <c r="BD30" s="660"/>
      <c r="BE30" s="656"/>
      <c r="BF30" s="662"/>
    </row>
    <row r="31" spans="1:58" ht="19.5" customHeight="1" thickBot="1" x14ac:dyDescent="0.3">
      <c r="A31" s="453"/>
      <c r="B31" s="555"/>
      <c r="C31" s="665"/>
      <c r="D31" s="666"/>
      <c r="E31" s="667"/>
      <c r="F31" s="667"/>
      <c r="G31" s="667"/>
      <c r="H31" s="667"/>
      <c r="I31" s="667"/>
      <c r="J31" s="555"/>
      <c r="K31" s="555"/>
      <c r="L31" s="668"/>
      <c r="M31" s="669"/>
      <c r="N31" s="670"/>
      <c r="O31" s="667"/>
      <c r="P31" s="667"/>
      <c r="Q31" s="667"/>
      <c r="R31" s="667"/>
      <c r="S31" s="667"/>
      <c r="T31" s="555"/>
      <c r="U31" s="513">
        <f>SUM($U7:$U29)</f>
        <v>0</v>
      </c>
      <c r="V31" s="671"/>
      <c r="W31" s="672"/>
      <c r="X31" s="453"/>
      <c r="Y31" s="555"/>
      <c r="Z31" s="673"/>
      <c r="AA31" s="674"/>
      <c r="AB31" s="667"/>
      <c r="AC31" s="667"/>
      <c r="AD31" s="667"/>
      <c r="AE31" s="667"/>
      <c r="AF31" s="667"/>
      <c r="AG31" s="555"/>
      <c r="AH31" s="555"/>
      <c r="AI31" s="668"/>
      <c r="AJ31" s="669"/>
      <c r="AK31" s="670"/>
      <c r="AL31" s="667"/>
      <c r="AM31" s="667"/>
      <c r="AN31" s="672"/>
      <c r="AO31" s="453"/>
      <c r="AP31" s="555"/>
      <c r="AQ31" s="667"/>
      <c r="AR31" s="674"/>
      <c r="AS31" s="667"/>
      <c r="AT31" s="667"/>
      <c r="AU31" s="667"/>
      <c r="AV31" s="667"/>
      <c r="AW31" s="667"/>
      <c r="AX31" s="667"/>
      <c r="AY31" s="667"/>
      <c r="AZ31" s="667"/>
      <c r="BA31" s="555"/>
      <c r="BB31" s="555" t="s">
        <v>96</v>
      </c>
      <c r="BC31" s="668"/>
      <c r="BD31" s="1381" t="s">
        <v>97</v>
      </c>
      <c r="BE31" s="1382"/>
      <c r="BF31" s="672"/>
    </row>
    <row r="32" spans="1:58" ht="16.5" thickBot="1" x14ac:dyDescent="0.3">
      <c r="A32" s="453"/>
      <c r="B32" s="432"/>
      <c r="C32" s="675"/>
      <c r="D32" s="676"/>
      <c r="E32" s="457"/>
      <c r="F32" s="458"/>
      <c r="G32" s="459"/>
      <c r="H32" s="460" t="s">
        <v>54</v>
      </c>
      <c r="I32" s="461" t="s">
        <v>54</v>
      </c>
      <c r="J32" s="462" t="s">
        <v>98</v>
      </c>
      <c r="K32" s="463" t="s">
        <v>56</v>
      </c>
      <c r="L32" s="464" t="s">
        <v>98</v>
      </c>
      <c r="M32" s="465" t="s">
        <v>57</v>
      </c>
      <c r="N32" s="466" t="s">
        <v>98</v>
      </c>
      <c r="O32" s="456" t="s">
        <v>58</v>
      </c>
      <c r="P32" s="467" t="s">
        <v>58</v>
      </c>
      <c r="Q32" s="677"/>
      <c r="R32" s="510"/>
      <c r="S32" s="511"/>
      <c r="T32" s="678"/>
      <c r="U32" s="513"/>
      <c r="V32" s="679"/>
      <c r="W32" s="515"/>
      <c r="X32" s="453"/>
      <c r="Y32" s="432"/>
      <c r="Z32" s="680" t="s">
        <v>59</v>
      </c>
      <c r="AA32" s="474" t="s">
        <v>59</v>
      </c>
      <c r="AB32" s="475" t="s">
        <v>59</v>
      </c>
      <c r="AC32" s="458" t="s">
        <v>59</v>
      </c>
      <c r="AD32" s="476" t="s">
        <v>98</v>
      </c>
      <c r="AE32" s="460" t="s">
        <v>60</v>
      </c>
      <c r="AF32" s="461" t="s">
        <v>54</v>
      </c>
      <c r="AG32" s="462" t="s">
        <v>98</v>
      </c>
      <c r="AH32" s="463" t="s">
        <v>54</v>
      </c>
      <c r="AI32" s="464" t="s">
        <v>98</v>
      </c>
      <c r="AJ32" s="477" t="s">
        <v>99</v>
      </c>
      <c r="AK32" s="478" t="s">
        <v>100</v>
      </c>
      <c r="AL32" s="479" t="s">
        <v>63</v>
      </c>
      <c r="AM32" s="480" t="s">
        <v>101</v>
      </c>
      <c r="AN32" s="515"/>
      <c r="AO32" s="453"/>
      <c r="AP32" s="432"/>
      <c r="AQ32" s="481" t="s">
        <v>102</v>
      </c>
      <c r="AR32" s="482" t="s">
        <v>66</v>
      </c>
      <c r="AS32" s="483" t="s">
        <v>67</v>
      </c>
      <c r="AT32" s="484" t="s">
        <v>68</v>
      </c>
      <c r="AU32" s="485" t="s">
        <v>69</v>
      </c>
      <c r="AV32" s="460" t="s">
        <v>70</v>
      </c>
      <c r="AW32" s="480" t="s">
        <v>71</v>
      </c>
      <c r="AX32" s="488" t="s">
        <v>71</v>
      </c>
      <c r="AY32" s="489" t="s">
        <v>72</v>
      </c>
      <c r="AZ32" s="461" t="s">
        <v>73</v>
      </c>
      <c r="BA32" s="681" t="s">
        <v>74</v>
      </c>
      <c r="BB32" s="1383">
        <f>SUM(BB7,BB9,BB11,BB13,BB15,BB17,BB19,BB21,BB23,BB25,BB27,BB29)</f>
        <v>4160</v>
      </c>
      <c r="BC32" s="1385"/>
      <c r="BD32" s="682" t="s">
        <v>76</v>
      </c>
      <c r="BE32" s="683" t="s">
        <v>55</v>
      </c>
      <c r="BF32" s="515"/>
    </row>
    <row r="33" spans="1:58" ht="18.75" thickBot="1" x14ac:dyDescent="0.3">
      <c r="A33" s="425"/>
      <c r="B33" s="684" t="s">
        <v>103</v>
      </c>
      <c r="C33" s="496" t="s">
        <v>54</v>
      </c>
      <c r="D33" s="497" t="s">
        <v>77</v>
      </c>
      <c r="E33" s="498" t="s">
        <v>78</v>
      </c>
      <c r="F33" s="499" t="s">
        <v>79</v>
      </c>
      <c r="G33" s="500" t="s">
        <v>80</v>
      </c>
      <c r="H33" s="486" t="s">
        <v>80</v>
      </c>
      <c r="I33" s="501" t="s">
        <v>81</v>
      </c>
      <c r="J33" s="502" t="s">
        <v>82</v>
      </c>
      <c r="K33" s="503" t="s">
        <v>83</v>
      </c>
      <c r="L33" s="504" t="s">
        <v>84</v>
      </c>
      <c r="M33" s="505" t="s">
        <v>85</v>
      </c>
      <c r="N33" s="506" t="s">
        <v>58</v>
      </c>
      <c r="O33" s="507" t="s">
        <v>54</v>
      </c>
      <c r="P33" s="508" t="s">
        <v>82</v>
      </c>
      <c r="Q33" s="685"/>
      <c r="R33" s="686"/>
      <c r="S33" s="686"/>
      <c r="T33" s="687"/>
      <c r="U33" s="688"/>
      <c r="V33" s="689"/>
      <c r="W33" s="424"/>
      <c r="X33" s="425"/>
      <c r="Y33" s="684" t="s">
        <v>103</v>
      </c>
      <c r="Z33" s="516" t="s">
        <v>58</v>
      </c>
      <c r="AA33" s="517" t="s">
        <v>54</v>
      </c>
      <c r="AB33" s="518" t="s">
        <v>86</v>
      </c>
      <c r="AC33" s="519" t="s">
        <v>70</v>
      </c>
      <c r="AD33" s="520" t="s">
        <v>87</v>
      </c>
      <c r="AE33" s="486"/>
      <c r="AF33" s="501" t="s">
        <v>60</v>
      </c>
      <c r="AG33" s="502" t="s">
        <v>88</v>
      </c>
      <c r="AH33" s="503" t="s">
        <v>70</v>
      </c>
      <c r="AI33" s="504" t="s">
        <v>80</v>
      </c>
      <c r="AJ33" s="521" t="s">
        <v>89</v>
      </c>
      <c r="AK33" s="522" t="s">
        <v>89</v>
      </c>
      <c r="AL33" s="523" t="s">
        <v>89</v>
      </c>
      <c r="AM33" s="524" t="s">
        <v>89</v>
      </c>
      <c r="AN33" s="424"/>
      <c r="AO33" s="425"/>
      <c r="AP33" s="684" t="s">
        <v>103</v>
      </c>
      <c r="AQ33" s="525" t="s">
        <v>89</v>
      </c>
      <c r="AR33" s="526" t="s">
        <v>89</v>
      </c>
      <c r="AS33" s="527" t="s">
        <v>90</v>
      </c>
      <c r="AT33" s="528" t="s">
        <v>83</v>
      </c>
      <c r="AU33" s="529" t="s">
        <v>91</v>
      </c>
      <c r="AV33" s="486"/>
      <c r="AW33" s="524" t="s">
        <v>92</v>
      </c>
      <c r="AX33" s="531" t="s">
        <v>93</v>
      </c>
      <c r="AY33" s="532" t="s">
        <v>94</v>
      </c>
      <c r="AZ33" s="501"/>
      <c r="BA33" s="690"/>
      <c r="BB33" s="1384"/>
      <c r="BC33" s="1386"/>
      <c r="BD33" s="691" t="s">
        <v>79</v>
      </c>
      <c r="BE33" s="692" t="s">
        <v>24</v>
      </c>
      <c r="BF33" s="424"/>
    </row>
    <row r="34" spans="1:58" ht="2.25" customHeight="1" thickBot="1" x14ac:dyDescent="0.25">
      <c r="A34" s="693"/>
      <c r="B34" s="694"/>
      <c r="C34" s="695"/>
      <c r="D34" s="696"/>
      <c r="E34" s="697"/>
      <c r="F34" s="698"/>
      <c r="G34" s="699"/>
      <c r="H34" s="700"/>
      <c r="I34" s="701"/>
      <c r="J34" s="702"/>
      <c r="K34" s="703"/>
      <c r="L34" s="704"/>
      <c r="M34" s="694"/>
      <c r="N34" s="705"/>
      <c r="O34" s="706"/>
      <c r="P34" s="707"/>
      <c r="Q34" s="708"/>
      <c r="R34" s="709"/>
      <c r="S34" s="709"/>
      <c r="T34" s="710"/>
      <c r="U34" s="424"/>
      <c r="V34" s="711"/>
      <c r="W34" s="424"/>
      <c r="X34" s="693"/>
      <c r="Y34" s="694"/>
      <c r="Z34" s="695"/>
      <c r="AA34" s="696"/>
      <c r="AB34" s="697"/>
      <c r="AC34" s="698"/>
      <c r="AD34" s="699"/>
      <c r="AE34" s="700"/>
      <c r="AF34" s="701"/>
      <c r="AG34" s="702"/>
      <c r="AH34" s="703"/>
      <c r="AI34" s="704"/>
      <c r="AJ34" s="694"/>
      <c r="AK34" s="705"/>
      <c r="AL34" s="706"/>
      <c r="AM34" s="707"/>
      <c r="AN34" s="424"/>
      <c r="AO34" s="693"/>
      <c r="AP34" s="694"/>
      <c r="AQ34" s="695"/>
      <c r="AR34" s="696"/>
      <c r="AS34" s="697"/>
      <c r="AT34" s="698"/>
      <c r="AU34" s="699"/>
      <c r="AV34" s="700"/>
      <c r="AW34" s="700"/>
      <c r="AX34" s="700"/>
      <c r="AY34" s="700"/>
      <c r="AZ34" s="701"/>
      <c r="BA34" s="702"/>
      <c r="BB34" s="703"/>
      <c r="BC34" s="704"/>
      <c r="BD34" s="705"/>
      <c r="BE34" s="706"/>
      <c r="BF34" s="424"/>
    </row>
    <row r="35" spans="1:58" ht="15" thickBot="1" x14ac:dyDescent="0.25">
      <c r="A35" s="712"/>
      <c r="B35" s="713"/>
      <c r="C35" s="713"/>
      <c r="D35" s="713"/>
      <c r="E35" s="714" t="s">
        <v>26</v>
      </c>
      <c r="F35" s="715" t="s">
        <v>27</v>
      </c>
      <c r="G35" s="714" t="s">
        <v>28</v>
      </c>
      <c r="H35" s="715" t="s">
        <v>29</v>
      </c>
      <c r="I35" s="714" t="s">
        <v>30</v>
      </c>
      <c r="J35" s="715" t="s">
        <v>31</v>
      </c>
      <c r="K35" s="714" t="s">
        <v>32</v>
      </c>
      <c r="L35" s="715" t="s">
        <v>33</v>
      </c>
      <c r="M35" s="714" t="s">
        <v>104</v>
      </c>
      <c r="N35" s="715" t="s">
        <v>35</v>
      </c>
      <c r="O35" s="714" t="s">
        <v>105</v>
      </c>
      <c r="P35" s="1387" t="s">
        <v>106</v>
      </c>
      <c r="Q35" s="1388"/>
      <c r="R35" s="1388"/>
      <c r="S35" s="1388"/>
      <c r="T35" s="1388"/>
      <c r="U35" s="1388"/>
      <c r="V35" s="1388"/>
      <c r="W35" s="1389"/>
      <c r="X35" s="712"/>
      <c r="Y35" s="713"/>
      <c r="Z35" s="713"/>
      <c r="AA35" s="713"/>
      <c r="AB35" s="714" t="s">
        <v>26</v>
      </c>
      <c r="AC35" s="715" t="s">
        <v>27</v>
      </c>
      <c r="AD35" s="714" t="s">
        <v>28</v>
      </c>
      <c r="AE35" s="715" t="s">
        <v>29</v>
      </c>
      <c r="AF35" s="714" t="s">
        <v>30</v>
      </c>
      <c r="AG35" s="715" t="s">
        <v>31</v>
      </c>
      <c r="AH35" s="714" t="s">
        <v>32</v>
      </c>
      <c r="AI35" s="715" t="s">
        <v>33</v>
      </c>
      <c r="AJ35" s="714" t="s">
        <v>104</v>
      </c>
      <c r="AK35" s="715" t="s">
        <v>35</v>
      </c>
      <c r="AL35" s="714" t="s">
        <v>105</v>
      </c>
      <c r="AM35" s="1387" t="s">
        <v>106</v>
      </c>
      <c r="AN35" s="1389"/>
      <c r="AO35" s="712"/>
      <c r="AP35" s="713"/>
      <c r="AQ35" s="713"/>
      <c r="AR35" s="713"/>
      <c r="AS35" s="714" t="s">
        <v>26</v>
      </c>
      <c r="AT35" s="715" t="s">
        <v>27</v>
      </c>
      <c r="AU35" s="714" t="s">
        <v>28</v>
      </c>
      <c r="AV35" s="715" t="s">
        <v>29</v>
      </c>
      <c r="AW35" s="714" t="s">
        <v>30</v>
      </c>
      <c r="AX35" s="715" t="s">
        <v>31</v>
      </c>
      <c r="AY35" s="714" t="s">
        <v>32</v>
      </c>
      <c r="AZ35" s="715" t="s">
        <v>33</v>
      </c>
      <c r="BA35" s="714" t="s">
        <v>104</v>
      </c>
      <c r="BB35" s="715" t="s">
        <v>35</v>
      </c>
      <c r="BC35" s="716" t="s">
        <v>105</v>
      </c>
      <c r="BD35" s="716" t="s">
        <v>106</v>
      </c>
      <c r="BE35" s="716"/>
      <c r="BF35" s="717"/>
    </row>
    <row r="36" spans="1:58" ht="15" customHeight="1" x14ac:dyDescent="0.25">
      <c r="A36" s="718"/>
      <c r="B36" s="719" t="s">
        <v>107</v>
      </c>
      <c r="C36" s="719"/>
      <c r="D36" s="719"/>
      <c r="E36" s="1373">
        <f>SUM(F7,J7,L7,N7,P7,Z7,AA7,AB7,AC7,AD7,AG7,AI7,AJ7,AK7,AL7,AM7,AQ7,AR7,AS7,AU7)</f>
        <v>7226</v>
      </c>
      <c r="F36" s="1373">
        <f>SUM(F9,J9,L9,N9,P9,Z9,AA9,AB9,AC9,AD9,AG9,AI9,AJ9,AK9,AL9,AM9,AQ9,AR9,AS9,AU9)</f>
        <v>7300</v>
      </c>
      <c r="G36" s="1373">
        <f>SUM(F11,J11,L11,N11,P11,Z11,AA11,AB11,AC11,AD11,AG11,AI11,AJ11,AK11,AL11,AM11,AQ11,AR11,AS11,AU11)</f>
        <v>7386</v>
      </c>
      <c r="H36" s="1373">
        <f>SUM(F13,J13,L13,N13,P13,Z13,AA13,AB13,AC13,AD13,AG13,AI13,AJ13,AK13,AL13,AM13,AQ13,AR13,AS13,AU13)</f>
        <v>7693</v>
      </c>
      <c r="I36" s="1373">
        <f>SUM(F15,J15,L15,N15,P15,Z15,AA15,AB15,AC15,AD15,AG15,AI15,AJ15,AK15,AL15,AM15,AQ15,AR15,AS15,AU15)</f>
        <v>8161</v>
      </c>
      <c r="J36" s="1373">
        <f>SUM(F17,J17,L17,N17,P17,Z17,AA17,AB17,AC17,AD17,AG17,AI17,AJ17,AK17,AL17,AM17,AQ17,AR17,AS17,AU17)</f>
        <v>8834</v>
      </c>
      <c r="K36" s="1373">
        <f>SUM(F19,J19,L19,N19,P19,Z19,AA19,AB19,AC19,AD19,AG19,AI19,AJ19,AK19,AL19,AM19,AQ19,AR19,AS19,AU19)</f>
        <v>9312</v>
      </c>
      <c r="L36" s="1373">
        <f>SUM(F21,J21,L21,N21,P21,Z21,AA21,AB21,AC21,AD21,AG21,AI21,AJ21,AK21,AL21,AM21,AQ21,AR21,AS21,AU21)</f>
        <v>9643</v>
      </c>
      <c r="M36" s="1373">
        <f>SUM(F23,J23,L23,N23,P23,Z23,AA23,AB23,AC23,AD23,AG23,AI23,AJ23,AK23,AL23,AM23,AQ23,AR23,AS23,AU23)</f>
        <v>10362</v>
      </c>
      <c r="N36" s="1373">
        <f>SUM(F25,J25,L25,N25,P25,Z25,AA25,AB25,AC25,AD25,AG25,AI25,AJ25,AK25,AL25,AM25,AQ25,AR25,AS25,AU25)</f>
        <v>11307</v>
      </c>
      <c r="O36" s="1369">
        <f>SUM(F27,J27,L27,N27,P27,Z27,AA27,AB27,AC27,AD27,AG27,AI27,AJ27,AK27,AL27,AM27,AQ27,AR27,AS27,AU27)</f>
        <v>11426</v>
      </c>
      <c r="P36" s="1369">
        <f>SUM(F29,J29,L29,N29,P29,Z29,AA29,AB29,AC29,AD29,AG29,AI29,AJ29,AK29,AL29,AM29,AQ29,AR29,AS29,AU29)</f>
        <v>11517</v>
      </c>
      <c r="Q36" s="1377"/>
      <c r="R36" s="1377"/>
      <c r="S36" s="1377"/>
      <c r="T36" s="1377"/>
      <c r="U36" s="1377"/>
      <c r="V36" s="1377"/>
      <c r="W36" s="1371"/>
      <c r="X36" s="718"/>
      <c r="Y36" s="719" t="s">
        <v>108</v>
      </c>
      <c r="Z36" s="719"/>
      <c r="AA36" s="719"/>
      <c r="AB36" s="1373">
        <f t="shared" ref="AB36:AM36" si="0">SUM(E36)</f>
        <v>7226</v>
      </c>
      <c r="AC36" s="1373">
        <f t="shared" si="0"/>
        <v>7300</v>
      </c>
      <c r="AD36" s="1373">
        <f t="shared" si="0"/>
        <v>7386</v>
      </c>
      <c r="AE36" s="1373">
        <f t="shared" si="0"/>
        <v>7693</v>
      </c>
      <c r="AF36" s="1373">
        <f t="shared" si="0"/>
        <v>8161</v>
      </c>
      <c r="AG36" s="1373">
        <f t="shared" si="0"/>
        <v>8834</v>
      </c>
      <c r="AH36" s="1373">
        <f t="shared" si="0"/>
        <v>9312</v>
      </c>
      <c r="AI36" s="1373">
        <f t="shared" si="0"/>
        <v>9643</v>
      </c>
      <c r="AJ36" s="1373">
        <f t="shared" si="0"/>
        <v>10362</v>
      </c>
      <c r="AK36" s="1373">
        <f t="shared" si="0"/>
        <v>11307</v>
      </c>
      <c r="AL36" s="1373">
        <f t="shared" si="0"/>
        <v>11426</v>
      </c>
      <c r="AM36" s="1369">
        <f t="shared" si="0"/>
        <v>11517</v>
      </c>
      <c r="AN36" s="1371"/>
      <c r="AO36" s="718"/>
      <c r="AP36" s="719" t="s">
        <v>109</v>
      </c>
      <c r="AQ36" s="719"/>
      <c r="AR36" s="719"/>
      <c r="AS36" s="1373">
        <f t="shared" ref="AS36:AX36" si="1">SUM(AB36)</f>
        <v>7226</v>
      </c>
      <c r="AT36" s="1373">
        <f t="shared" si="1"/>
        <v>7300</v>
      </c>
      <c r="AU36" s="1373">
        <f t="shared" si="1"/>
        <v>7386</v>
      </c>
      <c r="AV36" s="1373">
        <f t="shared" si="1"/>
        <v>7693</v>
      </c>
      <c r="AW36" s="1373">
        <f t="shared" si="1"/>
        <v>8161</v>
      </c>
      <c r="AX36" s="1373">
        <f t="shared" si="1"/>
        <v>8834</v>
      </c>
      <c r="AY36" s="1373">
        <f t="shared" ref="AY36:BD36" si="2">SUM(AG36)</f>
        <v>8834</v>
      </c>
      <c r="AZ36" s="1373">
        <f t="shared" si="2"/>
        <v>9312</v>
      </c>
      <c r="BA36" s="1373">
        <f t="shared" si="2"/>
        <v>9643</v>
      </c>
      <c r="BB36" s="1373">
        <f t="shared" si="2"/>
        <v>10362</v>
      </c>
      <c r="BC36" s="1373">
        <f t="shared" si="2"/>
        <v>11307</v>
      </c>
      <c r="BD36" s="1369">
        <f t="shared" si="2"/>
        <v>11426</v>
      </c>
      <c r="BE36" s="1369"/>
      <c r="BF36" s="1371"/>
    </row>
    <row r="37" spans="1:58" ht="15.75" customHeight="1" thickBot="1" x14ac:dyDescent="0.3">
      <c r="A37" s="720"/>
      <c r="B37" s="721" t="s">
        <v>110</v>
      </c>
      <c r="C37" s="721"/>
      <c r="D37" s="721"/>
      <c r="E37" s="1375"/>
      <c r="F37" s="1375"/>
      <c r="G37" s="1375"/>
      <c r="H37" s="1375"/>
      <c r="I37" s="1375"/>
      <c r="J37" s="1375"/>
      <c r="K37" s="1375"/>
      <c r="L37" s="1376"/>
      <c r="M37" s="1375"/>
      <c r="N37" s="1375"/>
      <c r="O37" s="1370"/>
      <c r="P37" s="1370"/>
      <c r="Q37" s="1378"/>
      <c r="R37" s="1378"/>
      <c r="S37" s="1378"/>
      <c r="T37" s="1378"/>
      <c r="U37" s="1378"/>
      <c r="V37" s="1378"/>
      <c r="W37" s="1372"/>
      <c r="X37" s="720"/>
      <c r="Y37" s="721" t="s">
        <v>110</v>
      </c>
      <c r="Z37" s="721"/>
      <c r="AA37" s="721"/>
      <c r="AB37" s="1375"/>
      <c r="AC37" s="1375"/>
      <c r="AD37" s="1375"/>
      <c r="AE37" s="1375"/>
      <c r="AF37" s="1375"/>
      <c r="AG37" s="1375"/>
      <c r="AH37" s="1375"/>
      <c r="AI37" s="1375"/>
      <c r="AJ37" s="1375"/>
      <c r="AK37" s="1375"/>
      <c r="AL37" s="1375"/>
      <c r="AM37" s="1370"/>
      <c r="AN37" s="1372"/>
      <c r="AO37" s="720"/>
      <c r="AP37" s="721" t="s">
        <v>110</v>
      </c>
      <c r="AQ37" s="721"/>
      <c r="AR37" s="721"/>
      <c r="AS37" s="1375"/>
      <c r="AT37" s="1375"/>
      <c r="AU37" s="1375"/>
      <c r="AV37" s="1375"/>
      <c r="AW37" s="1374"/>
      <c r="AX37" s="1374"/>
      <c r="AY37" s="1374"/>
      <c r="AZ37" s="1374"/>
      <c r="BA37" s="1374"/>
      <c r="BB37" s="1374"/>
      <c r="BC37" s="1374"/>
      <c r="BD37" s="1370"/>
      <c r="BE37" s="1370"/>
      <c r="BF37" s="1372"/>
    </row>
    <row r="38" spans="1:58" ht="18.75" thickBot="1" x14ac:dyDescent="0.3">
      <c r="A38" s="455"/>
      <c r="B38" s="722" t="s">
        <v>111</v>
      </c>
      <c r="C38" s="722"/>
      <c r="D38" s="722"/>
      <c r="E38" s="722"/>
      <c r="F38" s="723"/>
      <c r="G38" s="724" t="s">
        <v>112</v>
      </c>
      <c r="H38" s="725"/>
      <c r="I38" s="725"/>
      <c r="J38" s="725"/>
      <c r="K38" s="725"/>
      <c r="L38" s="726"/>
      <c r="M38" s="727" t="s">
        <v>113</v>
      </c>
      <c r="N38" s="728"/>
      <c r="O38" s="728"/>
      <c r="P38" s="729"/>
      <c r="Q38" s="457"/>
      <c r="R38" s="730"/>
      <c r="S38" s="457"/>
      <c r="T38" s="457"/>
      <c r="U38" s="731"/>
      <c r="V38" s="457"/>
      <c r="W38" s="732"/>
      <c r="X38" s="455"/>
      <c r="Y38" s="733" t="s">
        <v>111</v>
      </c>
      <c r="Z38" s="733"/>
      <c r="AA38" s="733"/>
      <c r="AB38" s="733"/>
      <c r="AC38" s="723"/>
      <c r="AD38" s="724" t="s">
        <v>112</v>
      </c>
      <c r="AE38" s="725"/>
      <c r="AF38" s="725"/>
      <c r="AG38" s="725"/>
      <c r="AH38" s="725"/>
      <c r="AI38" s="726"/>
      <c r="AJ38" s="727" t="s">
        <v>113</v>
      </c>
      <c r="AK38" s="728"/>
      <c r="AL38" s="728"/>
      <c r="AM38" s="729"/>
      <c r="AN38" s="732"/>
      <c r="AO38" s="455"/>
      <c r="AP38" s="733" t="s">
        <v>111</v>
      </c>
      <c r="AQ38" s="733"/>
      <c r="AR38" s="733"/>
      <c r="AS38" s="733"/>
      <c r="AT38" s="723"/>
      <c r="AU38" s="734" t="s">
        <v>112</v>
      </c>
      <c r="AV38" s="735"/>
      <c r="AW38" s="735"/>
      <c r="AX38" s="735"/>
      <c r="AY38" s="735"/>
      <c r="AZ38" s="736"/>
      <c r="BA38" s="727" t="s">
        <v>113</v>
      </c>
      <c r="BB38" s="728"/>
      <c r="BC38" s="728"/>
      <c r="BD38" s="728"/>
      <c r="BE38" s="728"/>
      <c r="BF38" s="732"/>
    </row>
    <row r="39" spans="1:58" ht="17.25" customHeight="1" thickBot="1" x14ac:dyDescent="0.25">
      <c r="A39" s="737"/>
      <c r="B39" s="738" t="s">
        <v>114</v>
      </c>
      <c r="C39" s="739"/>
      <c r="D39" s="739"/>
      <c r="E39" s="739"/>
      <c r="F39" s="739"/>
      <c r="G39" s="739"/>
      <c r="H39" s="739"/>
      <c r="I39" s="739"/>
      <c r="J39" s="739"/>
      <c r="K39" s="739"/>
      <c r="L39" s="740"/>
      <c r="M39" s="741" t="s">
        <v>115</v>
      </c>
      <c r="N39" s="742"/>
      <c r="O39" s="742"/>
      <c r="P39" s="743"/>
      <c r="Q39" s="744"/>
      <c r="R39" s="744"/>
      <c r="S39" s="744"/>
      <c r="T39" s="744"/>
      <c r="U39" s="744"/>
      <c r="V39" s="744"/>
      <c r="W39" s="745"/>
      <c r="X39" s="737"/>
      <c r="Y39" s="738" t="s">
        <v>114</v>
      </c>
      <c r="Z39" s="739"/>
      <c r="AA39" s="739"/>
      <c r="AB39" s="739"/>
      <c r="AC39" s="739"/>
      <c r="AD39" s="739"/>
      <c r="AE39" s="739"/>
      <c r="AF39" s="739"/>
      <c r="AG39" s="739"/>
      <c r="AH39" s="739"/>
      <c r="AI39" s="740"/>
      <c r="AJ39" s="741" t="s">
        <v>115</v>
      </c>
      <c r="AK39" s="742"/>
      <c r="AL39" s="742"/>
      <c r="AM39" s="743"/>
      <c r="AN39" s="745"/>
      <c r="AO39" s="737"/>
      <c r="AP39" s="738" t="s">
        <v>114</v>
      </c>
      <c r="AQ39" s="739"/>
      <c r="AR39" s="739"/>
      <c r="AS39" s="739"/>
      <c r="AT39" s="739"/>
      <c r="AU39" s="739"/>
      <c r="AV39" s="739"/>
      <c r="AW39" s="739"/>
      <c r="AX39" s="739"/>
      <c r="AY39" s="739"/>
      <c r="AZ39" s="746"/>
      <c r="BA39" s="741" t="s">
        <v>115</v>
      </c>
      <c r="BB39" s="742"/>
      <c r="BC39" s="742"/>
      <c r="BD39" s="742"/>
      <c r="BE39" s="742"/>
      <c r="BF39" s="745"/>
    </row>
  </sheetData>
  <mergeCells count="44">
    <mergeCell ref="J36:J37"/>
    <mergeCell ref="BD3:BE3"/>
    <mergeCell ref="BD31:BE31"/>
    <mergeCell ref="BB32:BB33"/>
    <mergeCell ref="BC32:BC33"/>
    <mergeCell ref="P35:W35"/>
    <mergeCell ref="AM35:AN35"/>
    <mergeCell ref="E36:E37"/>
    <mergeCell ref="F36:F37"/>
    <mergeCell ref="G36:G37"/>
    <mergeCell ref="H36:H37"/>
    <mergeCell ref="I36:I37"/>
    <mergeCell ref="AG36:AG37"/>
    <mergeCell ref="K36:K37"/>
    <mergeCell ref="L36:L37"/>
    <mergeCell ref="M36:M37"/>
    <mergeCell ref="N36:N37"/>
    <mergeCell ref="O36:O37"/>
    <mergeCell ref="P36:W37"/>
    <mergeCell ref="AB36:AB37"/>
    <mergeCell ref="AC36:AC37"/>
    <mergeCell ref="AD36:AD37"/>
    <mergeCell ref="AE36:AE37"/>
    <mergeCell ref="AF36:AF37"/>
    <mergeCell ref="AX36:AX37"/>
    <mergeCell ref="AH36:AH37"/>
    <mergeCell ref="AI36:AI37"/>
    <mergeCell ref="AJ36:AJ37"/>
    <mergeCell ref="AK36:AK37"/>
    <mergeCell ref="AL36:AL37"/>
    <mergeCell ref="AM36:AN37"/>
    <mergeCell ref="AS36:AS37"/>
    <mergeCell ref="AT36:AT37"/>
    <mergeCell ref="AU36:AU37"/>
    <mergeCell ref="AV36:AV37"/>
    <mergeCell ref="AW36:AW37"/>
    <mergeCell ref="BE36:BE37"/>
    <mergeCell ref="BF36:BF37"/>
    <mergeCell ref="AY36:AY37"/>
    <mergeCell ref="AZ36:AZ37"/>
    <mergeCell ref="BA36:BA37"/>
    <mergeCell ref="BB36:BB37"/>
    <mergeCell ref="BC36:BC37"/>
    <mergeCell ref="BD36:BD37"/>
  </mergeCells>
  <pageMargins left="0.78740157499999996" right="0.78740157499999996" top="0.85" bottom="0.81" header="0.4921259845" footer="0.4921259845"/>
  <pageSetup paperSize="9" scale="8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S38"/>
  <sheetViews>
    <sheetView topLeftCell="B1" zoomScale="85" zoomScaleNormal="85" workbookViewId="0">
      <selection activeCell="M29" sqref="M29"/>
    </sheetView>
  </sheetViews>
  <sheetFormatPr baseColWidth="10" defaultRowHeight="12.75" x14ac:dyDescent="0.2"/>
  <cols>
    <col min="1" max="1" width="1.28515625" customWidth="1"/>
    <col min="2" max="2" width="14.140625" customWidth="1"/>
    <col min="3" max="8" width="10.7109375" customWidth="1"/>
    <col min="9" max="9" width="0.85546875" customWidth="1"/>
    <col min="10" max="10" width="10.85546875" customWidth="1"/>
    <col min="11" max="11" width="10.7109375" customWidth="1"/>
    <col min="12" max="12" width="13.42578125" customWidth="1"/>
    <col min="13" max="16" width="10.7109375" customWidth="1"/>
    <col min="17" max="17" width="0.28515625" customWidth="1"/>
    <col min="18" max="18" width="0.140625" hidden="1" customWidth="1"/>
    <col min="19" max="19" width="0.42578125" customWidth="1"/>
  </cols>
  <sheetData>
    <row r="1" spans="1:19" ht="16.5" customHeight="1" thickBot="1" x14ac:dyDescent="0.3">
      <c r="A1" s="747"/>
      <c r="B1" s="748" t="s">
        <v>116</v>
      </c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</row>
    <row r="2" spans="1:19" ht="15" customHeight="1" thickBot="1" x14ac:dyDescent="0.25">
      <c r="A2" s="750"/>
      <c r="B2" s="751" t="s">
        <v>117</v>
      </c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3"/>
      <c r="R2" s="13"/>
    </row>
    <row r="3" spans="1:19" ht="13.5" thickBot="1" x14ac:dyDescent="0.25">
      <c r="A3" s="750"/>
      <c r="B3" s="754" t="s">
        <v>118</v>
      </c>
      <c r="C3" s="134"/>
      <c r="D3" s="134"/>
      <c r="E3" s="134"/>
      <c r="F3" s="134"/>
      <c r="G3" s="134"/>
      <c r="H3" s="134"/>
      <c r="I3" s="134"/>
      <c r="J3" s="755" t="s">
        <v>119</v>
      </c>
      <c r="K3" s="756">
        <v>43101</v>
      </c>
      <c r="L3" s="134"/>
      <c r="M3" s="134"/>
      <c r="N3" s="134"/>
      <c r="O3" s="134"/>
      <c r="P3" s="134"/>
      <c r="Q3" s="135"/>
      <c r="R3" s="757"/>
    </row>
    <row r="4" spans="1:19" ht="18.75" thickBot="1" x14ac:dyDescent="0.3">
      <c r="A4" s="377"/>
      <c r="B4" s="758"/>
      <c r="C4" s="759" t="s">
        <v>120</v>
      </c>
      <c r="D4" s="760" t="s">
        <v>120</v>
      </c>
      <c r="E4" s="761" t="s">
        <v>120</v>
      </c>
      <c r="F4" s="762" t="s">
        <v>120</v>
      </c>
      <c r="G4" s="763" t="s">
        <v>120</v>
      </c>
      <c r="H4" s="764" t="s">
        <v>120</v>
      </c>
      <c r="I4" s="765"/>
      <c r="J4" s="766" t="s">
        <v>120</v>
      </c>
      <c r="K4" s="767" t="s">
        <v>121</v>
      </c>
      <c r="L4" s="768" t="s">
        <v>121</v>
      </c>
      <c r="M4" s="769"/>
      <c r="N4" s="770"/>
      <c r="O4" s="770"/>
      <c r="P4" s="769"/>
      <c r="Q4" s="770"/>
      <c r="R4" s="771"/>
      <c r="S4" s="772"/>
    </row>
    <row r="5" spans="1:19" ht="21" thickBot="1" x14ac:dyDescent="0.35">
      <c r="A5" s="377"/>
      <c r="B5" s="773" t="s">
        <v>15</v>
      </c>
      <c r="C5" s="774">
        <v>0</v>
      </c>
      <c r="D5" s="775">
        <v>1</v>
      </c>
      <c r="E5" s="776">
        <v>2</v>
      </c>
      <c r="F5" s="777">
        <v>3</v>
      </c>
      <c r="G5" s="778">
        <v>4</v>
      </c>
      <c r="H5" s="779">
        <v>5</v>
      </c>
      <c r="I5" s="780"/>
      <c r="J5" s="781">
        <v>6</v>
      </c>
      <c r="K5" s="782" t="s">
        <v>122</v>
      </c>
      <c r="L5" s="783" t="s">
        <v>123</v>
      </c>
      <c r="M5" s="784"/>
      <c r="N5" s="785"/>
      <c r="O5" s="785"/>
      <c r="P5" s="786"/>
      <c r="Q5" s="787"/>
      <c r="R5" s="788"/>
      <c r="S5" s="789"/>
    </row>
    <row r="6" spans="1:19" ht="8.25" customHeight="1" thickBot="1" x14ac:dyDescent="0.25">
      <c r="A6" s="377"/>
      <c r="B6" s="790"/>
      <c r="C6" s="791"/>
      <c r="D6" s="792"/>
      <c r="E6" s="793"/>
      <c r="F6" s="794"/>
      <c r="G6" s="795"/>
      <c r="H6" s="796"/>
      <c r="I6" s="797"/>
      <c r="J6" s="798"/>
      <c r="K6" s="799"/>
      <c r="L6" s="800"/>
      <c r="M6" s="801"/>
      <c r="N6" s="802"/>
      <c r="O6" s="802"/>
      <c r="P6" s="803"/>
      <c r="Q6" s="804"/>
      <c r="R6" s="805"/>
      <c r="S6" s="806"/>
    </row>
    <row r="7" spans="1:19" ht="21.95" customHeight="1" thickBot="1" x14ac:dyDescent="0.3">
      <c r="A7" s="377"/>
      <c r="B7" s="807" t="s">
        <v>26</v>
      </c>
      <c r="C7" s="808">
        <f>SUM('[1](15.1) Keine S-arm'!AF10)</f>
        <v>3955</v>
      </c>
      <c r="D7" s="809">
        <f>SUM('[1](15.2) Euro 1 Stufen'!AR10)</f>
        <v>3706</v>
      </c>
      <c r="E7" s="810">
        <f>SUM('[1](15.3) Euro 2 Stufen'!BF10)</f>
        <v>14214</v>
      </c>
      <c r="F7" s="811">
        <f>SUM('[1](15.4) Euro 3 Stufen'!BH10)</f>
        <v>30413</v>
      </c>
      <c r="G7" s="812">
        <f>SUM('[1](15.5) Euro 4 Stufen'!AR10)</f>
        <v>46166</v>
      </c>
      <c r="H7" s="813">
        <f>SUM('[1](15.6) Euro 5 Stufen'!AH10)</f>
        <v>77465</v>
      </c>
      <c r="I7" s="814"/>
      <c r="J7" s="815">
        <f>SUM('[1](15.7) Euro 6 Stufen '!BA9)</f>
        <v>50385</v>
      </c>
      <c r="K7" s="816">
        <f>SUM('[1](15.7.1) Euro 6 WLTP Pr.Verf.'!AO10)</f>
        <v>17</v>
      </c>
      <c r="L7" s="768">
        <f>SUM(J7:K7)</f>
        <v>50402</v>
      </c>
      <c r="M7" s="817"/>
      <c r="N7" s="818"/>
      <c r="O7" s="818"/>
      <c r="P7" s="819"/>
      <c r="Q7" s="820"/>
      <c r="R7" s="821"/>
      <c r="S7" s="822"/>
    </row>
    <row r="8" spans="1:19" ht="15.95" customHeight="1" thickBot="1" x14ac:dyDescent="0.3">
      <c r="A8" s="377"/>
      <c r="B8" s="823"/>
      <c r="C8" s="824"/>
      <c r="D8" s="825"/>
      <c r="E8" s="826"/>
      <c r="F8" s="827"/>
      <c r="G8" s="828"/>
      <c r="H8" s="829"/>
      <c r="I8" s="830"/>
      <c r="J8" s="831"/>
      <c r="K8" s="832"/>
      <c r="L8" s="833"/>
      <c r="M8" s="834"/>
      <c r="N8" s="835"/>
      <c r="O8" s="835"/>
      <c r="P8" s="836"/>
      <c r="Q8" s="837"/>
      <c r="R8" s="838"/>
      <c r="S8" s="839"/>
    </row>
    <row r="9" spans="1:19" ht="21.95" customHeight="1" thickBot="1" x14ac:dyDescent="0.3">
      <c r="A9" s="377"/>
      <c r="B9" s="840" t="s">
        <v>27</v>
      </c>
      <c r="C9" s="808">
        <f>SUM('[1](15.1) Keine S-arm'!AF12)</f>
        <v>3965</v>
      </c>
      <c r="D9" s="809">
        <f>SUM('[1](15.2) Euro 1 Stufen'!AR12)</f>
        <v>3677</v>
      </c>
      <c r="E9" s="810">
        <f>SUM('[1](15.3) Euro 2 Stufen'!BF12)</f>
        <v>14070</v>
      </c>
      <c r="F9" s="811">
        <f>SUM('[1](15.4) Euro 3 Stufen'!BH12)</f>
        <v>30208</v>
      </c>
      <c r="G9" s="812">
        <f>SUM('[1](15.5) Euro 4 Stufen'!AR12)</f>
        <v>45976</v>
      </c>
      <c r="H9" s="813">
        <f>SUM('[1](15.6) Euro 5 Stufen'!AH12)</f>
        <v>77058</v>
      </c>
      <c r="I9" s="814"/>
      <c r="J9" s="815">
        <f>SUM('[1](15.7) Euro 6 Stufen '!BA11)</f>
        <v>51248</v>
      </c>
      <c r="K9" s="816">
        <f>SUM('[1](15.7.1) Euro 6 WLTP Pr.Verf.'!AO12)</f>
        <v>26</v>
      </c>
      <c r="L9" s="841">
        <f>SUM(J9:K9)</f>
        <v>51274</v>
      </c>
      <c r="M9" s="817"/>
      <c r="N9" s="818"/>
      <c r="O9" s="818"/>
      <c r="P9" s="819"/>
      <c r="Q9" s="820"/>
      <c r="R9" s="821"/>
      <c r="S9" s="822"/>
    </row>
    <row r="10" spans="1:19" ht="15.95" customHeight="1" thickBot="1" x14ac:dyDescent="0.3">
      <c r="A10" s="377"/>
      <c r="B10" s="842"/>
      <c r="C10" s="824"/>
      <c r="D10" s="825"/>
      <c r="E10" s="826"/>
      <c r="F10" s="827"/>
      <c r="G10" s="828"/>
      <c r="H10" s="829"/>
      <c r="I10" s="830"/>
      <c r="J10" s="831"/>
      <c r="K10" s="832"/>
      <c r="L10" s="833"/>
      <c r="M10" s="834"/>
      <c r="N10" s="835"/>
      <c r="O10" s="835"/>
      <c r="P10" s="836"/>
      <c r="Q10" s="837"/>
      <c r="R10" s="838"/>
      <c r="S10" s="839"/>
    </row>
    <row r="11" spans="1:19" ht="21.95" customHeight="1" thickBot="1" x14ac:dyDescent="0.3">
      <c r="A11" s="377"/>
      <c r="B11" s="840" t="s">
        <v>28</v>
      </c>
      <c r="C11" s="808">
        <f>SUM('[1](15.1) Keine S-arm'!AF14)</f>
        <v>3963</v>
      </c>
      <c r="D11" s="809">
        <f>SUM('[1](15.2) Euro 1 Stufen'!AR14)</f>
        <v>3631</v>
      </c>
      <c r="E11" s="810">
        <f>SUM('[1](15.3) Euro 2 Stufen'!BF14)</f>
        <v>13818</v>
      </c>
      <c r="F11" s="811">
        <f>SUM('[1](15.4) Euro 3 Stufen'!BH14)</f>
        <v>29812</v>
      </c>
      <c r="G11" s="812">
        <f>SUM('[1](15.5) Euro 4 Stufen'!AR14)</f>
        <v>45655</v>
      </c>
      <c r="H11" s="813">
        <f>SUM('[1](15.6) Euro 5 Stufen'!AH14)</f>
        <v>76631</v>
      </c>
      <c r="I11" s="814"/>
      <c r="J11" s="815">
        <f>SUM('[1](15.7) Euro 6 Stufen '!BA13)</f>
        <v>52387</v>
      </c>
      <c r="K11" s="816">
        <f>SUM('[1](15.7.1) Euro 6 WLTP Pr.Verf.'!AO14)</f>
        <v>97</v>
      </c>
      <c r="L11" s="841">
        <f>SUM(J11:K11)</f>
        <v>52484</v>
      </c>
      <c r="M11" s="843"/>
      <c r="N11" s="818"/>
      <c r="O11" s="818"/>
      <c r="P11" s="819"/>
      <c r="Q11" s="820"/>
      <c r="R11" s="821"/>
      <c r="S11" s="822"/>
    </row>
    <row r="12" spans="1:19" ht="15.95" customHeight="1" thickBot="1" x14ac:dyDescent="0.3">
      <c r="A12" s="377"/>
      <c r="B12" s="842"/>
      <c r="C12" s="824"/>
      <c r="D12" s="825"/>
      <c r="E12" s="826"/>
      <c r="F12" s="827"/>
      <c r="G12" s="828"/>
      <c r="H12" s="829"/>
      <c r="I12" s="830"/>
      <c r="J12" s="831"/>
      <c r="K12" s="832"/>
      <c r="L12" s="833"/>
      <c r="M12" s="834"/>
      <c r="N12" s="835"/>
      <c r="O12" s="835"/>
      <c r="P12" s="836"/>
      <c r="Q12" s="837"/>
      <c r="R12" s="838"/>
      <c r="S12" s="839"/>
    </row>
    <row r="13" spans="1:19" ht="21.95" customHeight="1" thickBot="1" x14ac:dyDescent="0.3">
      <c r="A13" s="377"/>
      <c r="B13" s="840" t="s">
        <v>29</v>
      </c>
      <c r="C13" s="808">
        <f>SUM('[1](15.1) Keine S-arm'!AF16)</f>
        <v>3998</v>
      </c>
      <c r="D13" s="809">
        <f>SUM('[1](15.2) Euro 1 Stufen'!AR16)</f>
        <v>3602</v>
      </c>
      <c r="E13" s="810">
        <f>SUM('[1](15.3) Euro 2 Stufen'!BF16)</f>
        <v>13716</v>
      </c>
      <c r="F13" s="811">
        <f>SUM('[1](15.4) Euro 3 Stufen'!BH16)</f>
        <v>29715</v>
      </c>
      <c r="G13" s="812">
        <f>SUM('[1](15.5) Euro 4 Stufen'!AR16)</f>
        <v>45631</v>
      </c>
      <c r="H13" s="813">
        <f>SUM('[1](15.6) Euro 5 Stufen'!AH16)</f>
        <v>76509</v>
      </c>
      <c r="I13" s="814"/>
      <c r="J13" s="815">
        <f>SUM('[1](15.7) Euro 6 Stufen '!BA15)</f>
        <v>52956</v>
      </c>
      <c r="K13" s="816">
        <f>SUM('[1](15.7.1) Euro 6 WLTP Pr.Verf.'!AO16)</f>
        <v>163</v>
      </c>
      <c r="L13" s="841">
        <f>SUM(J13:K13)</f>
        <v>53119</v>
      </c>
      <c r="M13" s="817"/>
      <c r="N13" s="818"/>
      <c r="O13" s="818"/>
      <c r="P13" s="819"/>
      <c r="Q13" s="820"/>
      <c r="R13" s="821"/>
      <c r="S13" s="822"/>
    </row>
    <row r="14" spans="1:19" ht="15.95" customHeight="1" thickBot="1" x14ac:dyDescent="0.3">
      <c r="A14" s="377"/>
      <c r="B14" s="842"/>
      <c r="C14" s="824"/>
      <c r="D14" s="825"/>
      <c r="E14" s="826"/>
      <c r="F14" s="827"/>
      <c r="G14" s="828"/>
      <c r="H14" s="829"/>
      <c r="I14" s="830"/>
      <c r="J14" s="831"/>
      <c r="K14" s="832"/>
      <c r="L14" s="833"/>
      <c r="M14" s="834"/>
      <c r="N14" s="835"/>
      <c r="O14" s="835"/>
      <c r="P14" s="836"/>
      <c r="Q14" s="837"/>
      <c r="R14" s="838"/>
      <c r="S14" s="839"/>
    </row>
    <row r="15" spans="1:19" ht="21.95" customHeight="1" thickBot="1" x14ac:dyDescent="0.3">
      <c r="A15" s="377"/>
      <c r="B15" s="840" t="s">
        <v>30</v>
      </c>
      <c r="C15" s="808">
        <f>SUM('[1](15.1) Keine S-arm'!AF18)</f>
        <v>4039</v>
      </c>
      <c r="D15" s="809">
        <f>SUM('[1](15.2) Euro 1 Stufen'!AR18)</f>
        <v>3561</v>
      </c>
      <c r="E15" s="810">
        <f>SUM('[1](15.3) Euro 2 Stufen'!BF18)</f>
        <v>13571</v>
      </c>
      <c r="F15" s="811">
        <f>SUM('[1](15.4) Euro 3 Stufen'!BH18)</f>
        <v>29517</v>
      </c>
      <c r="G15" s="812">
        <f>SUM('[1](15.5) Euro 4 Stufen'!AR18)</f>
        <v>45350</v>
      </c>
      <c r="H15" s="813">
        <f>SUM('[1](15.6) Euro 5 Stufen'!AH18)</f>
        <v>76111</v>
      </c>
      <c r="I15" s="814"/>
      <c r="J15" s="815">
        <f>SUM('[1](15.7) Euro 6 Stufen '!BA17)</f>
        <v>53586</v>
      </c>
      <c r="K15" s="816">
        <f>SUM('[1](15.7.1) Euro 6 WLTP Pr.Verf.'!AO18)</f>
        <v>324</v>
      </c>
      <c r="L15" s="841">
        <f>SUM(J15:K15)</f>
        <v>53910</v>
      </c>
      <c r="M15" s="817"/>
      <c r="N15" s="818"/>
      <c r="O15" s="818"/>
      <c r="P15" s="819"/>
      <c r="Q15" s="820"/>
      <c r="R15" s="821"/>
      <c r="S15" s="822"/>
    </row>
    <row r="16" spans="1:19" ht="15.95" customHeight="1" thickBot="1" x14ac:dyDescent="0.3">
      <c r="A16" s="377"/>
      <c r="B16" s="842"/>
      <c r="C16" s="824"/>
      <c r="D16" s="825"/>
      <c r="E16" s="826"/>
      <c r="F16" s="827"/>
      <c r="G16" s="828"/>
      <c r="H16" s="829"/>
      <c r="I16" s="830"/>
      <c r="J16" s="831"/>
      <c r="K16" s="832"/>
      <c r="L16" s="833"/>
      <c r="M16" s="834"/>
      <c r="N16" s="835"/>
      <c r="O16" s="835"/>
      <c r="P16" s="836"/>
      <c r="Q16" s="837"/>
      <c r="R16" s="838"/>
      <c r="S16" s="839"/>
    </row>
    <row r="17" spans="1:19" ht="21.95" customHeight="1" thickBot="1" x14ac:dyDescent="0.3">
      <c r="A17" s="377"/>
      <c r="B17" s="840" t="s">
        <v>31</v>
      </c>
      <c r="C17" s="808">
        <f>SUM('[1](15.1) Keine S-arm'!AF20)</f>
        <v>4048</v>
      </c>
      <c r="D17" s="809">
        <f>SUM('[1](15.2) Euro 1 Stufen'!AR20)</f>
        <v>3537</v>
      </c>
      <c r="E17" s="810">
        <f>SUM('[1](15.3) Euro 2 Stufen'!BF20)</f>
        <v>13461</v>
      </c>
      <c r="F17" s="811">
        <f>SUM('[1](15.4) Euro 3 Stufen'!BH20)</f>
        <v>29325</v>
      </c>
      <c r="G17" s="812">
        <f>SUM('[1](15.5) Euro 4 Stufen'!AR20)</f>
        <v>45125</v>
      </c>
      <c r="H17" s="813">
        <f>SUM('[1](15.6) Euro 5 Stufen'!AH20)</f>
        <v>75801</v>
      </c>
      <c r="I17" s="814"/>
      <c r="J17" s="815">
        <f>SUM('[1](15.7) Euro 6 Stufen '!BA19)</f>
        <v>54422</v>
      </c>
      <c r="K17" s="816">
        <f>SUM('[1](15.7.1) Euro 6 WLTP Pr.Verf.'!AO20)</f>
        <v>568</v>
      </c>
      <c r="L17" s="841">
        <f>SUM(J17:K17)</f>
        <v>54990</v>
      </c>
      <c r="M17" s="817"/>
      <c r="N17" s="818"/>
      <c r="O17" s="818"/>
      <c r="P17" s="819"/>
      <c r="Q17" s="820"/>
      <c r="R17" s="821"/>
      <c r="S17" s="822"/>
    </row>
    <row r="18" spans="1:19" ht="15.95" customHeight="1" thickBot="1" x14ac:dyDescent="0.3">
      <c r="A18" s="377"/>
      <c r="B18" s="842"/>
      <c r="C18" s="824"/>
      <c r="D18" s="825"/>
      <c r="E18" s="826"/>
      <c r="F18" s="827"/>
      <c r="G18" s="828"/>
      <c r="H18" s="829"/>
      <c r="I18" s="830"/>
      <c r="J18" s="831"/>
      <c r="K18" s="832"/>
      <c r="L18" s="833"/>
      <c r="M18" s="834"/>
      <c r="N18" s="835"/>
      <c r="O18" s="835"/>
      <c r="P18" s="836"/>
      <c r="Q18" s="837"/>
      <c r="R18" s="838"/>
      <c r="S18" s="839"/>
    </row>
    <row r="19" spans="1:19" ht="21.95" customHeight="1" thickBot="1" x14ac:dyDescent="0.3">
      <c r="A19" s="377"/>
      <c r="B19" s="840" t="s">
        <v>32</v>
      </c>
      <c r="C19" s="844">
        <f>SUM('[1](15.1) Keine S-arm'!AF22)</f>
        <v>4071</v>
      </c>
      <c r="D19" s="845">
        <f>SUM('[1](15.2) Euro 1 Stufen'!AR22)</f>
        <v>3503</v>
      </c>
      <c r="E19" s="846">
        <f>SUM('[1](15.3) Euro 2 Stufen'!BF22)</f>
        <v>13331</v>
      </c>
      <c r="F19" s="847">
        <f>SUM('[1](15.4) Euro 3 Stufen'!BH22)</f>
        <v>29201</v>
      </c>
      <c r="G19" s="848">
        <f>SUM('[1](15.5) Euro 4 Stufen'!AR22)</f>
        <v>44994</v>
      </c>
      <c r="H19" s="849">
        <f>SUM('[1](15.6) Euro 5 Stufen'!AH22)</f>
        <v>75595</v>
      </c>
      <c r="I19" s="814"/>
      <c r="J19" s="850">
        <f>SUM('[1](15.7) Euro 6 Stufen '!BA21)</f>
        <v>56382</v>
      </c>
      <c r="K19" s="816">
        <f>SUM('[1](15.7.1) Euro 6 WLTP Pr.Verf.'!AO22)</f>
        <v>1108</v>
      </c>
      <c r="L19" s="841">
        <f>SUM(J19:K19)</f>
        <v>57490</v>
      </c>
      <c r="M19" s="843"/>
      <c r="N19" s="851"/>
      <c r="O19" s="851"/>
      <c r="P19" s="852"/>
      <c r="Q19" s="853"/>
      <c r="R19" s="821"/>
      <c r="S19" s="822"/>
    </row>
    <row r="20" spans="1:19" ht="15.95" customHeight="1" thickBot="1" x14ac:dyDescent="0.3">
      <c r="A20" s="377"/>
      <c r="B20" s="854"/>
      <c r="C20" s="824"/>
      <c r="D20" s="825"/>
      <c r="E20" s="826"/>
      <c r="F20" s="827"/>
      <c r="G20" s="828"/>
      <c r="H20" s="829"/>
      <c r="I20" s="830"/>
      <c r="J20" s="831"/>
      <c r="K20" s="832"/>
      <c r="L20" s="833"/>
      <c r="M20" s="834"/>
      <c r="N20" s="835"/>
      <c r="O20" s="835"/>
      <c r="P20" s="836"/>
      <c r="Q20" s="837"/>
      <c r="R20" s="838"/>
      <c r="S20" s="839"/>
    </row>
    <row r="21" spans="1:19" ht="21.95" customHeight="1" thickBot="1" x14ac:dyDescent="0.3">
      <c r="A21" s="377"/>
      <c r="B21" s="840" t="s">
        <v>33</v>
      </c>
      <c r="C21" s="844">
        <f>SUM('[1](15.1) Keine S-arm'!AF24)</f>
        <v>4068</v>
      </c>
      <c r="D21" s="845">
        <f>SUM('[1](15.2) Euro 1 Stufen'!AR24)</f>
        <v>3487</v>
      </c>
      <c r="E21" s="846">
        <f>SUM('[1](15.3) Euro 2 Stufen'!BF24)</f>
        <v>13183</v>
      </c>
      <c r="F21" s="847">
        <f>SUM('[1](15.4) Euro 3 Stufen'!BH24)</f>
        <v>28981</v>
      </c>
      <c r="G21" s="848">
        <f>SUM('[1](15.5) Euro 4 Stufen'!AR24)</f>
        <v>44892</v>
      </c>
      <c r="H21" s="849">
        <f>SUM('[1](15.6) Euro 5 Stufen'!AH24)</f>
        <v>75180</v>
      </c>
      <c r="I21" s="814"/>
      <c r="J21" s="850">
        <f>SUM('[1](15.7) Euro 6 Stufen '!BA23)</f>
        <v>57844</v>
      </c>
      <c r="K21" s="816">
        <f>SUM('[1](15.7.1) Euro 6 WLTP Pr.Verf.'!AO24)</f>
        <v>1577</v>
      </c>
      <c r="L21" s="841">
        <f>SUM(J21:K21)</f>
        <v>59421</v>
      </c>
      <c r="M21" s="843"/>
      <c r="N21" s="851"/>
      <c r="O21" s="851"/>
      <c r="P21" s="852"/>
      <c r="Q21" s="853"/>
      <c r="R21" s="821"/>
      <c r="S21" s="822"/>
    </row>
    <row r="22" spans="1:19" ht="15.95" customHeight="1" thickBot="1" x14ac:dyDescent="0.3">
      <c r="A22" s="377"/>
      <c r="B22" s="842"/>
      <c r="C22" s="824"/>
      <c r="D22" s="825"/>
      <c r="E22" s="826"/>
      <c r="F22" s="827"/>
      <c r="G22" s="828"/>
      <c r="H22" s="829"/>
      <c r="I22" s="830"/>
      <c r="J22" s="831"/>
      <c r="K22" s="832"/>
      <c r="L22" s="833"/>
      <c r="M22" s="834"/>
      <c r="N22" s="835"/>
      <c r="O22" s="835"/>
      <c r="P22" s="836"/>
      <c r="Q22" s="837"/>
      <c r="R22" s="838"/>
      <c r="S22" s="839"/>
    </row>
    <row r="23" spans="1:19" ht="21.95" customHeight="1" thickBot="1" x14ac:dyDescent="0.3">
      <c r="A23" s="377"/>
      <c r="B23" s="840" t="s">
        <v>34</v>
      </c>
      <c r="C23" s="808">
        <f>SUM('[1](15.1) Keine S-arm'!AF26)</f>
        <v>4065</v>
      </c>
      <c r="D23" s="809">
        <f>SUM('[1](15.2) Euro 1 Stufen'!AR26)</f>
        <v>3443</v>
      </c>
      <c r="E23" s="810">
        <f>SUM('[1](15.3) Euro 2 Stufen'!BF26)</f>
        <v>13031</v>
      </c>
      <c r="F23" s="811">
        <f>SUM('[1](15.4) Euro 3 Stufen'!BH26)</f>
        <v>28732</v>
      </c>
      <c r="G23" s="812">
        <f>SUM('[1](15.5) Euro 4 Stufen'!AR26)</f>
        <v>44674</v>
      </c>
      <c r="H23" s="813">
        <f>SUM('[1](15.6) Euro 5 Stufen'!AH26)</f>
        <v>74888</v>
      </c>
      <c r="I23" s="814"/>
      <c r="J23" s="815">
        <f>SUM('[1](15.7) Euro 6 Stufen '!BA25)</f>
        <v>58573</v>
      </c>
      <c r="K23" s="816">
        <f>SUM('[1](15.7.1) Euro 6 WLTP Pr.Verf.'!AO26)</f>
        <v>2109</v>
      </c>
      <c r="L23" s="841">
        <f>SUM(J23:K23)</f>
        <v>60682</v>
      </c>
      <c r="M23" s="817"/>
      <c r="N23" s="818"/>
      <c r="O23" s="818"/>
      <c r="P23" s="819"/>
      <c r="Q23" s="820"/>
      <c r="R23" s="821"/>
      <c r="S23" s="822"/>
    </row>
    <row r="24" spans="1:19" ht="15.95" customHeight="1" thickBot="1" x14ac:dyDescent="0.3">
      <c r="A24" s="377"/>
      <c r="B24" s="842"/>
      <c r="C24" s="824"/>
      <c r="D24" s="825"/>
      <c r="E24" s="826"/>
      <c r="F24" s="827"/>
      <c r="G24" s="828"/>
      <c r="H24" s="829"/>
      <c r="I24" s="830"/>
      <c r="J24" s="831"/>
      <c r="K24" s="832"/>
      <c r="L24" s="833"/>
      <c r="M24" s="834"/>
      <c r="N24" s="835"/>
      <c r="O24" s="835"/>
      <c r="P24" s="836"/>
      <c r="Q24" s="837"/>
      <c r="R24" s="838"/>
      <c r="S24" s="839"/>
    </row>
    <row r="25" spans="1:19" ht="21.95" customHeight="1" thickBot="1" x14ac:dyDescent="0.3">
      <c r="A25" s="377"/>
      <c r="B25" s="840" t="s">
        <v>35</v>
      </c>
      <c r="C25" s="808">
        <f>SUM('[1](15.1) Keine S-arm'!AF28)</f>
        <v>4074</v>
      </c>
      <c r="D25" s="809">
        <f>SUM('[1](15.2) Euro 1 Stufen'!AR28)</f>
        <v>3410</v>
      </c>
      <c r="E25" s="810">
        <f>SUM('[1](15.3) Euro 2 Stufen'!BF28)</f>
        <v>12866</v>
      </c>
      <c r="F25" s="811">
        <f>SUM('[1](15.4) Euro 3 Stufen'!BH28)</f>
        <v>28607</v>
      </c>
      <c r="G25" s="812">
        <f>SUM('[1](15.5) Euro 4 Stufen'!AR28)</f>
        <v>44574</v>
      </c>
      <c r="H25" s="813">
        <f>SUM('[1](15.6) Euro 5 Stufen'!AH28)</f>
        <v>74683</v>
      </c>
      <c r="I25" s="814"/>
      <c r="J25" s="815">
        <f>SUM('[1](15.7) Euro 6 Stufen '!BA27)</f>
        <v>58898</v>
      </c>
      <c r="K25" s="855">
        <f>SUM('[1](15.7.1) Euro 6 WLTP Pr.Verf.'!AO28)</f>
        <v>3160</v>
      </c>
      <c r="L25" s="841">
        <f>SUM(J25:K25)</f>
        <v>62058</v>
      </c>
      <c r="M25" s="817"/>
      <c r="N25" s="818"/>
      <c r="O25" s="818"/>
      <c r="P25" s="819"/>
      <c r="Q25" s="820"/>
      <c r="R25" s="821"/>
      <c r="S25" s="822"/>
    </row>
    <row r="26" spans="1:19" ht="15.95" customHeight="1" thickBot="1" x14ac:dyDescent="0.3">
      <c r="A26" s="377"/>
      <c r="B26" s="842"/>
      <c r="C26" s="824"/>
      <c r="D26" s="825"/>
      <c r="E26" s="826"/>
      <c r="F26" s="827"/>
      <c r="G26" s="828"/>
      <c r="H26" s="829"/>
      <c r="I26" s="830"/>
      <c r="J26" s="831"/>
      <c r="K26" s="832"/>
      <c r="L26" s="833"/>
      <c r="M26" s="834"/>
      <c r="N26" s="835"/>
      <c r="O26" s="835"/>
      <c r="P26" s="836"/>
      <c r="Q26" s="837"/>
      <c r="R26" s="838"/>
      <c r="S26" s="839"/>
    </row>
    <row r="27" spans="1:19" ht="21.95" customHeight="1" thickBot="1" x14ac:dyDescent="0.3">
      <c r="A27" s="377"/>
      <c r="B27" s="840" t="s">
        <v>36</v>
      </c>
      <c r="C27" s="808">
        <f>SUM('[1](15.1) Keine S-arm'!AF30)</f>
        <v>4049</v>
      </c>
      <c r="D27" s="809">
        <f>SUM('[1](15.2) Euro 1 Stufen'!AR30)</f>
        <v>3366</v>
      </c>
      <c r="E27" s="810">
        <f>SUM('[1](15.3) Euro 2 Stufen'!BF30)</f>
        <v>12718</v>
      </c>
      <c r="F27" s="811">
        <f>SUM('[1](15.4) Euro 3 Stufen'!BH30)</f>
        <v>28417</v>
      </c>
      <c r="G27" s="812">
        <f>SUM('[1](15.5) Euro 4 Stufen'!AR30)</f>
        <v>44394</v>
      </c>
      <c r="H27" s="813">
        <f>SUM('[1](15.6) Euro 5 Stufen'!AH30)</f>
        <v>74287</v>
      </c>
      <c r="I27" s="814"/>
      <c r="J27" s="815">
        <f>SUM('[1](15.7) Euro 6 Stufen '!BA29)</f>
        <v>58642</v>
      </c>
      <c r="K27" s="855">
        <f>SUM('[1](15.7.1) Euro 6 WLTP Pr.Verf.'!AO30)</f>
        <v>4279</v>
      </c>
      <c r="L27" s="841">
        <f>SUM(J27:K27)</f>
        <v>62921</v>
      </c>
      <c r="M27" s="817"/>
      <c r="N27" s="818"/>
      <c r="O27" s="818"/>
      <c r="P27" s="819"/>
      <c r="Q27" s="820"/>
      <c r="R27" s="821"/>
      <c r="S27" s="822"/>
    </row>
    <row r="28" spans="1:19" ht="15.95" customHeight="1" thickBot="1" x14ac:dyDescent="0.3">
      <c r="A28" s="377"/>
      <c r="B28" s="842"/>
      <c r="C28" s="824"/>
      <c r="D28" s="825"/>
      <c r="E28" s="826"/>
      <c r="F28" s="827"/>
      <c r="G28" s="828"/>
      <c r="H28" s="829"/>
      <c r="I28" s="830"/>
      <c r="J28" s="831"/>
      <c r="K28" s="832"/>
      <c r="L28" s="833"/>
      <c r="M28" s="834"/>
      <c r="N28" s="835"/>
      <c r="O28" s="835"/>
      <c r="P28" s="836"/>
      <c r="Q28" s="837"/>
      <c r="R28" s="838"/>
      <c r="S28" s="839"/>
    </row>
    <row r="29" spans="1:19" ht="21.95" customHeight="1" thickBot="1" x14ac:dyDescent="0.3">
      <c r="A29" s="377"/>
      <c r="B29" s="840" t="s">
        <v>37</v>
      </c>
      <c r="C29" s="808">
        <f>SUM('[1](15.1) Keine S-arm'!AF32)</f>
        <v>4038</v>
      </c>
      <c r="D29" s="809">
        <f>SUM('[1](15.2) Euro 1 Stufen'!AR32)</f>
        <v>3327</v>
      </c>
      <c r="E29" s="810">
        <f>SUM('[1](15.3) Euro 2 Stufen'!BF32)</f>
        <v>12515</v>
      </c>
      <c r="F29" s="811">
        <f>SUM('[1](15.4) Euro 3 Stufen'!BH32)</f>
        <v>28199</v>
      </c>
      <c r="G29" s="812">
        <f>SUM('[1](15.5) Euro 4 Stufen'!AR32)</f>
        <v>44098</v>
      </c>
      <c r="H29" s="813">
        <f>SUM('[1](15.6) Euro 5 Stufen'!AH32)</f>
        <v>73965</v>
      </c>
      <c r="I29" s="814"/>
      <c r="J29" s="815">
        <v>58137</v>
      </c>
      <c r="K29" s="855">
        <f>SUM('[1](15.7.1) Euro 6 WLTP Pr.Verf.'!AO32)</f>
        <v>4668</v>
      </c>
      <c r="L29" s="841">
        <f>SUM(J29:K29)</f>
        <v>62805</v>
      </c>
      <c r="M29" s="817"/>
      <c r="N29" s="818"/>
      <c r="O29" s="818"/>
      <c r="P29" s="819"/>
      <c r="Q29" s="820"/>
      <c r="R29" s="821"/>
      <c r="S29" s="822"/>
    </row>
    <row r="30" spans="1:19" ht="15.95" customHeight="1" thickBot="1" x14ac:dyDescent="0.3">
      <c r="A30" s="377"/>
      <c r="B30" s="856"/>
      <c r="C30" s="857"/>
      <c r="D30" s="858"/>
      <c r="E30" s="859"/>
      <c r="F30" s="860"/>
      <c r="G30" s="861"/>
      <c r="H30" s="829"/>
      <c r="I30" s="830"/>
      <c r="J30" s="862"/>
      <c r="K30" s="863"/>
      <c r="L30" s="864"/>
      <c r="M30" s="865"/>
      <c r="N30" s="866"/>
      <c r="O30" s="866"/>
      <c r="P30" s="867"/>
      <c r="Q30" s="868"/>
      <c r="R30" s="869"/>
      <c r="S30" s="839"/>
    </row>
    <row r="31" spans="1:19" ht="6" customHeight="1" thickBot="1" x14ac:dyDescent="0.25">
      <c r="A31" s="377"/>
      <c r="B31" s="870"/>
      <c r="C31" s="106"/>
      <c r="D31" s="106"/>
      <c r="E31" s="106"/>
      <c r="F31" s="106"/>
      <c r="G31" s="106"/>
      <c r="H31" s="108"/>
      <c r="I31" s="871"/>
      <c r="J31" s="106"/>
      <c r="K31" s="108"/>
      <c r="L31" s="872"/>
      <c r="M31" s="107"/>
      <c r="N31" s="106"/>
      <c r="O31" s="106"/>
      <c r="P31" s="106"/>
      <c r="Q31" s="106"/>
      <c r="R31" s="106"/>
      <c r="S31" s="873"/>
    </row>
    <row r="32" spans="1:19" ht="3" hidden="1" customHeight="1" thickBot="1" x14ac:dyDescent="0.25">
      <c r="A32" s="377"/>
      <c r="B32" s="49"/>
      <c r="C32" s="50"/>
      <c r="D32" s="50"/>
      <c r="E32" s="50"/>
      <c r="F32" s="50"/>
      <c r="G32" s="49"/>
      <c r="H32" s="874"/>
      <c r="I32" s="875"/>
      <c r="J32" s="50"/>
      <c r="K32" s="49"/>
      <c r="L32" s="50"/>
      <c r="M32" s="876"/>
      <c r="N32" s="50"/>
      <c r="O32" s="50"/>
      <c r="P32" s="50"/>
      <c r="Q32" s="50"/>
      <c r="R32" s="50"/>
      <c r="S32" s="789">
        <f>SUM($S7:$S29)</f>
        <v>0</v>
      </c>
    </row>
    <row r="33" spans="1:19" ht="18.75" thickBot="1" x14ac:dyDescent="0.3">
      <c r="A33" s="377"/>
      <c r="B33" s="754"/>
      <c r="C33" s="759" t="s">
        <v>120</v>
      </c>
      <c r="D33" s="760" t="s">
        <v>120</v>
      </c>
      <c r="E33" s="761" t="s">
        <v>120</v>
      </c>
      <c r="F33" s="762" t="s">
        <v>120</v>
      </c>
      <c r="G33" s="763" t="s">
        <v>120</v>
      </c>
      <c r="H33" s="813" t="s">
        <v>120</v>
      </c>
      <c r="I33" s="814"/>
      <c r="J33" s="766" t="s">
        <v>120</v>
      </c>
      <c r="K33" s="767" t="s">
        <v>121</v>
      </c>
      <c r="L33" s="768" t="s">
        <v>121</v>
      </c>
      <c r="M33" s="15"/>
      <c r="N33" s="16"/>
      <c r="O33" s="16"/>
      <c r="P33" s="15"/>
      <c r="Q33" s="16"/>
      <c r="R33" s="788"/>
      <c r="S33" s="789"/>
    </row>
    <row r="34" spans="1:19" ht="18.75" customHeight="1" thickBot="1" x14ac:dyDescent="0.35">
      <c r="A34" s="750"/>
      <c r="B34" s="877" t="s">
        <v>103</v>
      </c>
      <c r="C34" s="774">
        <v>0</v>
      </c>
      <c r="D34" s="775">
        <v>1</v>
      </c>
      <c r="E34" s="776">
        <v>2</v>
      </c>
      <c r="F34" s="777">
        <v>3</v>
      </c>
      <c r="G34" s="778">
        <v>4</v>
      </c>
      <c r="H34" s="878">
        <v>5</v>
      </c>
      <c r="I34" s="879"/>
      <c r="J34" s="781">
        <v>6</v>
      </c>
      <c r="K34" s="782" t="s">
        <v>122</v>
      </c>
      <c r="L34" s="783" t="s">
        <v>123</v>
      </c>
      <c r="M34" s="784"/>
      <c r="N34" s="785"/>
      <c r="O34" s="785"/>
      <c r="P34" s="786"/>
      <c r="Q34" s="787"/>
      <c r="R34" s="375"/>
      <c r="S34" s="880"/>
    </row>
    <row r="35" spans="1:19" ht="3.75" customHeight="1" thickBot="1" x14ac:dyDescent="0.25">
      <c r="A35" s="881"/>
      <c r="B35" s="882"/>
      <c r="C35" s="883"/>
      <c r="D35" s="884"/>
      <c r="E35" s="885"/>
      <c r="F35" s="886"/>
      <c r="G35" s="887"/>
      <c r="H35" s="888"/>
      <c r="I35" s="888"/>
      <c r="J35" s="889"/>
      <c r="K35" s="890"/>
      <c r="L35" s="891"/>
      <c r="M35" s="882"/>
      <c r="N35" s="892"/>
      <c r="O35" s="892"/>
      <c r="P35" s="893"/>
      <c r="Q35" s="894"/>
      <c r="R35" s="895"/>
      <c r="S35" s="896"/>
    </row>
    <row r="38" spans="1:19" x14ac:dyDescent="0.2">
      <c r="B38" s="897"/>
      <c r="C38" s="898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38"/>
  <sheetViews>
    <sheetView zoomScale="85" zoomScaleNormal="85" workbookViewId="0">
      <selection activeCell="B33" sqref="B33"/>
    </sheetView>
  </sheetViews>
  <sheetFormatPr baseColWidth="10" defaultRowHeight="12.75" x14ac:dyDescent="0.2"/>
  <cols>
    <col min="1" max="1" width="1.28515625" customWidth="1"/>
    <col min="2" max="2" width="14.140625" customWidth="1"/>
    <col min="3" max="9" width="10.7109375" customWidth="1"/>
    <col min="10" max="10" width="10.85546875" customWidth="1"/>
    <col min="11" max="14" width="10.7109375" customWidth="1"/>
    <col min="15" max="15" width="15.85546875" customWidth="1"/>
    <col min="16" max="16" width="12.5703125" hidden="1" customWidth="1"/>
    <col min="17" max="17" width="0.28515625" hidden="1" customWidth="1"/>
    <col min="18" max="18" width="0.140625" hidden="1" customWidth="1"/>
    <col min="19" max="19" width="8.5703125" hidden="1" customWidth="1"/>
    <col min="20" max="20" width="0.28515625" hidden="1" customWidth="1"/>
    <col min="21" max="21" width="8" hidden="1" customWidth="1"/>
    <col min="22" max="22" width="7.7109375" hidden="1" customWidth="1"/>
    <col min="23" max="23" width="1" customWidth="1"/>
  </cols>
  <sheetData>
    <row r="1" spans="1:23" ht="25.5" customHeight="1" thickBot="1" x14ac:dyDescent="0.4">
      <c r="A1" s="747"/>
      <c r="B1" s="899" t="s">
        <v>124</v>
      </c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749"/>
      <c r="R1" s="749"/>
      <c r="S1" s="901"/>
      <c r="T1" s="902"/>
      <c r="V1" s="903"/>
      <c r="W1" s="896"/>
    </row>
    <row r="2" spans="1:23" ht="15" customHeight="1" thickBot="1" x14ac:dyDescent="0.25">
      <c r="A2" s="750"/>
      <c r="B2" s="751" t="s">
        <v>125</v>
      </c>
      <c r="C2" s="752"/>
      <c r="D2" s="752"/>
      <c r="E2" s="752"/>
      <c r="F2" s="752"/>
      <c r="G2" s="752"/>
      <c r="H2" s="752"/>
      <c r="I2" s="752"/>
      <c r="J2" s="752"/>
      <c r="K2" s="904" t="s">
        <v>126</v>
      </c>
      <c r="L2" s="752"/>
      <c r="M2" s="752"/>
      <c r="N2" s="752"/>
      <c r="O2" s="752"/>
      <c r="P2" s="753"/>
      <c r="Q2" s="752"/>
      <c r="R2" s="13"/>
      <c r="S2" s="13"/>
      <c r="T2" s="905"/>
      <c r="V2" s="906"/>
      <c r="W2" s="896"/>
    </row>
    <row r="3" spans="1:23" ht="13.5" thickBot="1" x14ac:dyDescent="0.25">
      <c r="A3" s="750"/>
      <c r="B3" s="754" t="s">
        <v>127</v>
      </c>
      <c r="C3" s="134"/>
      <c r="D3" s="134"/>
      <c r="E3" s="134"/>
      <c r="F3" s="134"/>
      <c r="G3" s="134"/>
      <c r="H3" s="134"/>
      <c r="I3" s="755" t="s">
        <v>119</v>
      </c>
      <c r="J3" s="756">
        <v>43101</v>
      </c>
      <c r="K3" s="907"/>
      <c r="L3" s="134"/>
      <c r="M3" s="134"/>
      <c r="N3" s="134"/>
      <c r="O3" s="134"/>
      <c r="P3" s="135"/>
      <c r="Q3" s="908"/>
      <c r="R3" s="757"/>
      <c r="S3" s="757"/>
      <c r="T3" s="909"/>
      <c r="V3" s="906"/>
      <c r="W3" s="896"/>
    </row>
    <row r="4" spans="1:23" ht="18.75" thickBot="1" x14ac:dyDescent="0.3">
      <c r="A4" s="377"/>
      <c r="B4" s="758"/>
      <c r="C4" s="759" t="s">
        <v>120</v>
      </c>
      <c r="D4" s="760" t="s">
        <v>120</v>
      </c>
      <c r="E4" s="761" t="s">
        <v>120</v>
      </c>
      <c r="F4" s="762" t="s">
        <v>120</v>
      </c>
      <c r="G4" s="910" t="s">
        <v>120</v>
      </c>
      <c r="H4" s="911" t="s">
        <v>120</v>
      </c>
      <c r="I4" s="912" t="s">
        <v>120</v>
      </c>
      <c r="J4" s="913" t="s">
        <v>121</v>
      </c>
      <c r="K4" s="914"/>
      <c r="L4" s="915"/>
      <c r="M4" s="769"/>
      <c r="N4" s="770"/>
      <c r="O4" s="916" t="s">
        <v>77</v>
      </c>
      <c r="P4" s="770"/>
      <c r="Q4" s="13"/>
      <c r="R4" s="771"/>
      <c r="S4" s="917"/>
      <c r="T4" s="918"/>
      <c r="U4" s="772"/>
      <c r="V4" s="919"/>
      <c r="W4" s="896"/>
    </row>
    <row r="5" spans="1:23" ht="21" thickBot="1" x14ac:dyDescent="0.35">
      <c r="A5" s="377"/>
      <c r="B5" s="920" t="s">
        <v>15</v>
      </c>
      <c r="C5" s="774">
        <v>0</v>
      </c>
      <c r="D5" s="775">
        <v>1</v>
      </c>
      <c r="E5" s="776">
        <v>2</v>
      </c>
      <c r="F5" s="777">
        <v>3</v>
      </c>
      <c r="G5" s="921">
        <v>4</v>
      </c>
      <c r="H5" s="922" t="s">
        <v>128</v>
      </c>
      <c r="I5" s="923">
        <v>6</v>
      </c>
      <c r="J5" s="924" t="s">
        <v>122</v>
      </c>
      <c r="K5" s="925"/>
      <c r="L5" s="926"/>
      <c r="M5" s="784"/>
      <c r="N5" s="785"/>
      <c r="O5" s="927" t="s">
        <v>129</v>
      </c>
      <c r="P5" s="787"/>
      <c r="Q5" s="928"/>
      <c r="R5" s="788"/>
      <c r="S5" s="929"/>
      <c r="T5" s="930"/>
      <c r="U5" s="789"/>
      <c r="V5" s="931"/>
      <c r="W5" s="932"/>
    </row>
    <row r="6" spans="1:23" ht="8.25" customHeight="1" thickBot="1" x14ac:dyDescent="0.25">
      <c r="A6" s="377"/>
      <c r="B6" s="933"/>
      <c r="C6" s="791"/>
      <c r="D6" s="792"/>
      <c r="E6" s="793"/>
      <c r="F6" s="794"/>
      <c r="G6" s="795"/>
      <c r="H6" s="796"/>
      <c r="I6" s="934"/>
      <c r="J6" s="799"/>
      <c r="K6" s="799"/>
      <c r="L6" s="800"/>
      <c r="M6" s="801"/>
      <c r="N6" s="802"/>
      <c r="O6" s="803"/>
      <c r="P6" s="804"/>
      <c r="Q6" s="935"/>
      <c r="R6" s="805"/>
      <c r="S6" s="936"/>
      <c r="T6" s="49"/>
      <c r="U6" s="806"/>
      <c r="V6" s="937"/>
      <c r="W6" s="938"/>
    </row>
    <row r="7" spans="1:23" ht="27" customHeight="1" thickBot="1" x14ac:dyDescent="0.35">
      <c r="A7" s="377"/>
      <c r="B7" s="939" t="s">
        <v>26</v>
      </c>
      <c r="C7" s="940">
        <v>900</v>
      </c>
      <c r="D7" s="941">
        <v>357</v>
      </c>
      <c r="E7" s="942">
        <v>2236</v>
      </c>
      <c r="F7" s="943">
        <v>18127</v>
      </c>
      <c r="G7" s="944">
        <v>12590</v>
      </c>
      <c r="H7" s="779">
        <v>53739</v>
      </c>
      <c r="I7" s="945">
        <v>32216</v>
      </c>
      <c r="J7" s="946">
        <v>12</v>
      </c>
      <c r="K7" s="947"/>
      <c r="L7" s="947"/>
      <c r="M7" s="948"/>
      <c r="N7" s="949"/>
      <c r="O7" s="950">
        <f>SUM(C7:N7)</f>
        <v>120177</v>
      </c>
      <c r="P7" s="944"/>
      <c r="Q7" s="951"/>
      <c r="R7" s="821"/>
      <c r="S7" s="952"/>
      <c r="T7" s="953"/>
      <c r="U7" s="822"/>
      <c r="V7" s="954"/>
      <c r="W7" s="955"/>
    </row>
    <row r="8" spans="1:23" ht="9" customHeight="1" thickBot="1" x14ac:dyDescent="0.35">
      <c r="A8" s="377"/>
      <c r="B8" s="823"/>
      <c r="C8" s="956"/>
      <c r="D8" s="957"/>
      <c r="E8" s="958"/>
      <c r="F8" s="959"/>
      <c r="G8" s="960"/>
      <c r="H8" s="961"/>
      <c r="I8" s="962"/>
      <c r="J8" s="963"/>
      <c r="K8" s="964"/>
      <c r="L8" s="964"/>
      <c r="M8" s="965"/>
      <c r="N8" s="966"/>
      <c r="O8" s="967"/>
      <c r="P8" s="968"/>
      <c r="Q8" s="969"/>
      <c r="R8" s="838"/>
      <c r="S8" s="970"/>
      <c r="T8" s="971"/>
      <c r="U8" s="839"/>
      <c r="V8" s="972"/>
      <c r="W8" s="973"/>
    </row>
    <row r="9" spans="1:23" ht="24.95" customHeight="1" thickBot="1" x14ac:dyDescent="0.35">
      <c r="A9" s="377"/>
      <c r="B9" s="974" t="s">
        <v>27</v>
      </c>
      <c r="C9" s="940">
        <v>905</v>
      </c>
      <c r="D9" s="941">
        <v>353</v>
      </c>
      <c r="E9" s="942">
        <v>2214</v>
      </c>
      <c r="F9" s="943">
        <v>17976</v>
      </c>
      <c r="G9" s="944">
        <v>12586</v>
      </c>
      <c r="H9" s="779">
        <v>53656</v>
      </c>
      <c r="I9" s="945">
        <v>32461</v>
      </c>
      <c r="J9" s="946">
        <v>21</v>
      </c>
      <c r="K9" s="975"/>
      <c r="L9" s="975"/>
      <c r="M9" s="948"/>
      <c r="N9" s="949"/>
      <c r="O9" s="950">
        <f>SUM(C9:N9)</f>
        <v>120172</v>
      </c>
      <c r="P9" s="944"/>
      <c r="Q9" s="951"/>
      <c r="R9" s="821"/>
      <c r="S9" s="952"/>
      <c r="T9" s="953"/>
      <c r="U9" s="822"/>
      <c r="V9" s="954"/>
      <c r="W9" s="955"/>
    </row>
    <row r="10" spans="1:23" ht="9" customHeight="1" thickBot="1" x14ac:dyDescent="0.35">
      <c r="A10" s="377"/>
      <c r="B10" s="842"/>
      <c r="C10" s="956"/>
      <c r="D10" s="957"/>
      <c r="E10" s="958"/>
      <c r="F10" s="959"/>
      <c r="G10" s="960"/>
      <c r="H10" s="961"/>
      <c r="I10" s="962"/>
      <c r="J10" s="963"/>
      <c r="K10" s="964"/>
      <c r="L10" s="964"/>
      <c r="M10" s="965"/>
      <c r="N10" s="966"/>
      <c r="O10" s="967"/>
      <c r="P10" s="968"/>
      <c r="Q10" s="969"/>
      <c r="R10" s="838"/>
      <c r="S10" s="970"/>
      <c r="T10" s="971"/>
      <c r="U10" s="839"/>
      <c r="V10" s="972"/>
      <c r="W10" s="973"/>
    </row>
    <row r="11" spans="1:23" ht="24.95" customHeight="1" thickBot="1" x14ac:dyDescent="0.35">
      <c r="A11" s="377"/>
      <c r="B11" s="974" t="s">
        <v>28</v>
      </c>
      <c r="C11" s="940">
        <v>909</v>
      </c>
      <c r="D11" s="941">
        <v>348</v>
      </c>
      <c r="E11" s="942">
        <v>2149</v>
      </c>
      <c r="F11" s="943">
        <v>17925</v>
      </c>
      <c r="G11" s="944">
        <v>12577</v>
      </c>
      <c r="H11" s="779">
        <v>53050</v>
      </c>
      <c r="I11" s="945">
        <v>32629</v>
      </c>
      <c r="J11" s="946">
        <v>83</v>
      </c>
      <c r="K11" s="975"/>
      <c r="L11" s="975"/>
      <c r="M11" s="976"/>
      <c r="N11" s="949"/>
      <c r="O11" s="950">
        <f>SUM(C11:N11)</f>
        <v>119670</v>
      </c>
      <c r="P11" s="944"/>
      <c r="Q11" s="951"/>
      <c r="R11" s="821"/>
      <c r="S11" s="952"/>
      <c r="T11" s="953"/>
      <c r="U11" s="822"/>
      <c r="V11" s="954"/>
      <c r="W11" s="955"/>
    </row>
    <row r="12" spans="1:23" ht="9" customHeight="1" thickBot="1" x14ac:dyDescent="0.35">
      <c r="A12" s="377"/>
      <c r="B12" s="842"/>
      <c r="C12" s="956"/>
      <c r="D12" s="957"/>
      <c r="E12" s="958"/>
      <c r="F12" s="959"/>
      <c r="G12" s="960"/>
      <c r="H12" s="961"/>
      <c r="I12" s="962"/>
      <c r="J12" s="963"/>
      <c r="K12" s="964"/>
      <c r="L12" s="964"/>
      <c r="M12" s="965"/>
      <c r="N12" s="966"/>
      <c r="O12" s="967"/>
      <c r="P12" s="968"/>
      <c r="Q12" s="969"/>
      <c r="R12" s="838"/>
      <c r="S12" s="970"/>
      <c r="T12" s="971"/>
      <c r="U12" s="839"/>
      <c r="V12" s="972"/>
      <c r="W12" s="973"/>
    </row>
    <row r="13" spans="1:23" ht="24.95" customHeight="1" thickBot="1" x14ac:dyDescent="0.35">
      <c r="A13" s="377"/>
      <c r="B13" s="974" t="s">
        <v>29</v>
      </c>
      <c r="C13" s="940">
        <v>907</v>
      </c>
      <c r="D13" s="941">
        <v>346</v>
      </c>
      <c r="E13" s="942">
        <v>2111</v>
      </c>
      <c r="F13" s="943">
        <v>17930</v>
      </c>
      <c r="G13" s="944">
        <v>12543</v>
      </c>
      <c r="H13" s="779">
        <v>52905</v>
      </c>
      <c r="I13" s="945">
        <v>32959</v>
      </c>
      <c r="J13" s="946">
        <v>151</v>
      </c>
      <c r="K13" s="975"/>
      <c r="L13" s="975"/>
      <c r="M13" s="948"/>
      <c r="N13" s="949"/>
      <c r="O13" s="950">
        <f>SUM(C13:N13)</f>
        <v>119852</v>
      </c>
      <c r="P13" s="944"/>
      <c r="Q13" s="951"/>
      <c r="R13" s="821"/>
      <c r="S13" s="952"/>
      <c r="T13" s="953"/>
      <c r="U13" s="822"/>
      <c r="V13" s="954"/>
      <c r="W13" s="955"/>
    </row>
    <row r="14" spans="1:23" ht="9" customHeight="1" thickBot="1" x14ac:dyDescent="0.35">
      <c r="A14" s="377"/>
      <c r="B14" s="842"/>
      <c r="C14" s="956"/>
      <c r="D14" s="957"/>
      <c r="E14" s="958"/>
      <c r="F14" s="959"/>
      <c r="G14" s="960"/>
      <c r="H14" s="961"/>
      <c r="I14" s="962"/>
      <c r="J14" s="963"/>
      <c r="K14" s="964"/>
      <c r="L14" s="964"/>
      <c r="M14" s="965"/>
      <c r="N14" s="966"/>
      <c r="O14" s="967"/>
      <c r="P14" s="968"/>
      <c r="Q14" s="969"/>
      <c r="R14" s="838"/>
      <c r="S14" s="970"/>
      <c r="T14" s="971"/>
      <c r="U14" s="839"/>
      <c r="V14" s="972"/>
      <c r="W14" s="973"/>
    </row>
    <row r="15" spans="1:23" ht="24.95" customHeight="1" thickBot="1" x14ac:dyDescent="0.35">
      <c r="A15" s="377"/>
      <c r="B15" s="974" t="s">
        <v>30</v>
      </c>
      <c r="C15" s="940">
        <v>920</v>
      </c>
      <c r="D15" s="941">
        <v>348</v>
      </c>
      <c r="E15" s="942">
        <v>2072</v>
      </c>
      <c r="F15" s="943">
        <v>17789</v>
      </c>
      <c r="G15" s="944">
        <v>12452</v>
      </c>
      <c r="H15" s="779">
        <v>52532</v>
      </c>
      <c r="I15" s="945">
        <v>33066</v>
      </c>
      <c r="J15" s="946">
        <v>300</v>
      </c>
      <c r="K15" s="975"/>
      <c r="L15" s="975"/>
      <c r="M15" s="948"/>
      <c r="N15" s="949"/>
      <c r="O15" s="950">
        <f>SUM(C15:N15)</f>
        <v>119479</v>
      </c>
      <c r="P15" s="944"/>
      <c r="Q15" s="951"/>
      <c r="R15" s="821"/>
      <c r="S15" s="952"/>
      <c r="T15" s="953"/>
      <c r="U15" s="822"/>
      <c r="V15" s="954"/>
      <c r="W15" s="955"/>
    </row>
    <row r="16" spans="1:23" ht="9" customHeight="1" thickBot="1" x14ac:dyDescent="0.35">
      <c r="A16" s="377"/>
      <c r="B16" s="842"/>
      <c r="C16" s="956"/>
      <c r="D16" s="957"/>
      <c r="E16" s="958"/>
      <c r="F16" s="959"/>
      <c r="G16" s="960"/>
      <c r="H16" s="961"/>
      <c r="I16" s="962"/>
      <c r="J16" s="963"/>
      <c r="K16" s="964"/>
      <c r="L16" s="964"/>
      <c r="M16" s="965"/>
      <c r="N16" s="966"/>
      <c r="O16" s="967"/>
      <c r="P16" s="968"/>
      <c r="Q16" s="969"/>
      <c r="R16" s="838"/>
      <c r="S16" s="970"/>
      <c r="T16" s="971"/>
      <c r="U16" s="839"/>
      <c r="V16" s="972"/>
      <c r="W16" s="973"/>
    </row>
    <row r="17" spans="1:23" ht="24.95" customHeight="1" thickBot="1" x14ac:dyDescent="0.35">
      <c r="A17" s="377"/>
      <c r="B17" s="974" t="s">
        <v>31</v>
      </c>
      <c r="C17" s="940">
        <v>908</v>
      </c>
      <c r="D17" s="941">
        <v>342</v>
      </c>
      <c r="E17" s="942">
        <v>2070</v>
      </c>
      <c r="F17" s="943">
        <v>17353</v>
      </c>
      <c r="G17" s="944">
        <v>12443</v>
      </c>
      <c r="H17" s="779">
        <v>52601</v>
      </c>
      <c r="I17" s="945">
        <v>33352</v>
      </c>
      <c r="J17" s="946">
        <v>485</v>
      </c>
      <c r="K17" s="975"/>
      <c r="L17" s="975"/>
      <c r="M17" s="948"/>
      <c r="N17" s="949"/>
      <c r="O17" s="950">
        <f>SUM(C17:N17)</f>
        <v>119554</v>
      </c>
      <c r="P17" s="944"/>
      <c r="Q17" s="951"/>
      <c r="R17" s="821"/>
      <c r="S17" s="952"/>
      <c r="T17" s="953"/>
      <c r="U17" s="822"/>
      <c r="V17" s="954"/>
      <c r="W17" s="955"/>
    </row>
    <row r="18" spans="1:23" ht="9" customHeight="1" thickBot="1" x14ac:dyDescent="0.35">
      <c r="A18" s="377"/>
      <c r="B18" s="842"/>
      <c r="C18" s="956"/>
      <c r="D18" s="957"/>
      <c r="E18" s="958"/>
      <c r="F18" s="959"/>
      <c r="G18" s="960"/>
      <c r="H18" s="961"/>
      <c r="I18" s="962"/>
      <c r="J18" s="963"/>
      <c r="K18" s="964"/>
      <c r="L18" s="964"/>
      <c r="M18" s="965"/>
      <c r="N18" s="966"/>
      <c r="O18" s="967"/>
      <c r="P18" s="968"/>
      <c r="Q18" s="969"/>
      <c r="R18" s="838"/>
      <c r="S18" s="970"/>
      <c r="T18" s="971"/>
      <c r="U18" s="839"/>
      <c r="V18" s="972"/>
      <c r="W18" s="973"/>
    </row>
    <row r="19" spans="1:23" ht="24.95" customHeight="1" thickBot="1" x14ac:dyDescent="0.35">
      <c r="A19" s="377"/>
      <c r="B19" s="974" t="s">
        <v>32</v>
      </c>
      <c r="C19" s="977">
        <v>911</v>
      </c>
      <c r="D19" s="978">
        <v>338</v>
      </c>
      <c r="E19" s="975">
        <v>2055</v>
      </c>
      <c r="F19" s="979">
        <v>17287</v>
      </c>
      <c r="G19" s="980">
        <v>12423</v>
      </c>
      <c r="H19" s="981">
        <v>52414</v>
      </c>
      <c r="I19" s="982">
        <v>33848</v>
      </c>
      <c r="J19" s="946">
        <v>764</v>
      </c>
      <c r="K19" s="975"/>
      <c r="L19" s="975"/>
      <c r="M19" s="976"/>
      <c r="N19" s="983"/>
      <c r="O19" s="950">
        <f>SUM(C19:N19)</f>
        <v>120040</v>
      </c>
      <c r="P19" s="980"/>
      <c r="Q19" s="984"/>
      <c r="R19" s="821"/>
      <c r="S19" s="952"/>
      <c r="T19" s="953"/>
      <c r="U19" s="822"/>
      <c r="V19" s="954"/>
      <c r="W19" s="955"/>
    </row>
    <row r="20" spans="1:23" ht="9" customHeight="1" thickBot="1" x14ac:dyDescent="0.35">
      <c r="A20" s="377"/>
      <c r="B20" s="854"/>
      <c r="C20" s="956"/>
      <c r="D20" s="957"/>
      <c r="E20" s="958"/>
      <c r="F20" s="959"/>
      <c r="G20" s="960"/>
      <c r="H20" s="961"/>
      <c r="I20" s="962"/>
      <c r="J20" s="963"/>
      <c r="K20" s="964"/>
      <c r="L20" s="964"/>
      <c r="M20" s="965"/>
      <c r="N20" s="966"/>
      <c r="O20" s="967"/>
      <c r="P20" s="968"/>
      <c r="Q20" s="969"/>
      <c r="R20" s="838"/>
      <c r="S20" s="970"/>
      <c r="T20" s="971"/>
      <c r="U20" s="839"/>
      <c r="V20" s="972"/>
      <c r="W20" s="973"/>
    </row>
    <row r="21" spans="1:23" ht="24.95" customHeight="1" thickBot="1" x14ac:dyDescent="0.35">
      <c r="A21" s="377"/>
      <c r="B21" s="974" t="s">
        <v>33</v>
      </c>
      <c r="C21" s="977">
        <v>912</v>
      </c>
      <c r="D21" s="978">
        <v>330</v>
      </c>
      <c r="E21" s="975">
        <v>2028</v>
      </c>
      <c r="F21" s="979">
        <v>17134</v>
      </c>
      <c r="G21" s="980">
        <v>12444</v>
      </c>
      <c r="H21" s="981">
        <v>51680</v>
      </c>
      <c r="I21" s="982">
        <v>34855</v>
      </c>
      <c r="J21" s="946">
        <v>1607</v>
      </c>
      <c r="K21" s="975"/>
      <c r="L21" s="975"/>
      <c r="M21" s="976"/>
      <c r="N21" s="983"/>
      <c r="O21" s="950">
        <f>SUM(C21:N21)</f>
        <v>120990</v>
      </c>
      <c r="P21" s="980"/>
      <c r="Q21" s="984"/>
      <c r="R21" s="821"/>
      <c r="S21" s="952"/>
      <c r="T21" s="953"/>
      <c r="U21" s="822"/>
      <c r="V21" s="954"/>
      <c r="W21" s="955"/>
    </row>
    <row r="22" spans="1:23" ht="9" customHeight="1" thickBot="1" x14ac:dyDescent="0.35">
      <c r="A22" s="377"/>
      <c r="B22" s="842"/>
      <c r="C22" s="956"/>
      <c r="D22" s="957"/>
      <c r="E22" s="958"/>
      <c r="F22" s="959"/>
      <c r="G22" s="960"/>
      <c r="H22" s="961"/>
      <c r="I22" s="962"/>
      <c r="J22" s="963"/>
      <c r="K22" s="964"/>
      <c r="L22" s="964"/>
      <c r="M22" s="965"/>
      <c r="N22" s="966"/>
      <c r="O22" s="967"/>
      <c r="P22" s="968"/>
      <c r="Q22" s="969"/>
      <c r="R22" s="838"/>
      <c r="S22" s="970"/>
      <c r="T22" s="971"/>
      <c r="U22" s="839"/>
      <c r="V22" s="972"/>
      <c r="W22" s="973"/>
    </row>
    <row r="23" spans="1:23" ht="24.95" customHeight="1" thickBot="1" x14ac:dyDescent="0.35">
      <c r="A23" s="377"/>
      <c r="B23" s="974" t="s">
        <v>34</v>
      </c>
      <c r="C23" s="940">
        <v>905</v>
      </c>
      <c r="D23" s="941">
        <v>322</v>
      </c>
      <c r="E23" s="942">
        <v>2012</v>
      </c>
      <c r="F23" s="943">
        <v>17023</v>
      </c>
      <c r="G23" s="944">
        <v>12382</v>
      </c>
      <c r="H23" s="779">
        <v>51536</v>
      </c>
      <c r="I23" s="945">
        <v>35552</v>
      </c>
      <c r="J23" s="946">
        <v>1331</v>
      </c>
      <c r="K23" s="975"/>
      <c r="L23" s="975"/>
      <c r="M23" s="948"/>
      <c r="N23" s="949"/>
      <c r="O23" s="950">
        <f>SUM(C23:N23)</f>
        <v>121063</v>
      </c>
      <c r="P23" s="944"/>
      <c r="Q23" s="951"/>
      <c r="R23" s="821"/>
      <c r="S23" s="952"/>
      <c r="T23" s="953"/>
      <c r="U23" s="822"/>
      <c r="V23" s="954"/>
      <c r="W23" s="955"/>
    </row>
    <row r="24" spans="1:23" ht="9" customHeight="1" thickBot="1" x14ac:dyDescent="0.35">
      <c r="A24" s="377"/>
      <c r="B24" s="842"/>
      <c r="C24" s="956"/>
      <c r="D24" s="957"/>
      <c r="E24" s="958"/>
      <c r="F24" s="959"/>
      <c r="G24" s="960"/>
      <c r="H24" s="961"/>
      <c r="I24" s="962"/>
      <c r="J24" s="963"/>
      <c r="K24" s="964"/>
      <c r="L24" s="964"/>
      <c r="M24" s="965"/>
      <c r="N24" s="966"/>
      <c r="O24" s="967"/>
      <c r="P24" s="968"/>
      <c r="Q24" s="969"/>
      <c r="R24" s="838"/>
      <c r="S24" s="970"/>
      <c r="T24" s="971"/>
      <c r="U24" s="839"/>
      <c r="V24" s="972"/>
      <c r="W24" s="973"/>
    </row>
    <row r="25" spans="1:23" ht="24.95" customHeight="1" thickBot="1" x14ac:dyDescent="0.35">
      <c r="A25" s="377"/>
      <c r="B25" s="974" t="s">
        <v>35</v>
      </c>
      <c r="C25" s="940">
        <v>901</v>
      </c>
      <c r="D25" s="941">
        <v>311</v>
      </c>
      <c r="E25" s="942">
        <v>1993</v>
      </c>
      <c r="F25" s="943">
        <v>16963</v>
      </c>
      <c r="G25" s="944">
        <v>12371</v>
      </c>
      <c r="H25" s="779">
        <v>51274</v>
      </c>
      <c r="I25" s="945">
        <v>35903</v>
      </c>
      <c r="J25" s="946">
        <v>1878</v>
      </c>
      <c r="K25" s="975"/>
      <c r="L25" s="975"/>
      <c r="M25" s="948"/>
      <c r="N25" s="949"/>
      <c r="O25" s="950">
        <f>SUM(C25:N25)</f>
        <v>121594</v>
      </c>
      <c r="P25" s="944"/>
      <c r="Q25" s="951"/>
      <c r="R25" s="821"/>
      <c r="S25" s="952"/>
      <c r="T25" s="953"/>
      <c r="U25" s="822"/>
      <c r="V25" s="954"/>
      <c r="W25" s="955"/>
    </row>
    <row r="26" spans="1:23" ht="9" customHeight="1" thickBot="1" x14ac:dyDescent="0.35">
      <c r="A26" s="377"/>
      <c r="B26" s="842"/>
      <c r="C26" s="956"/>
      <c r="D26" s="957"/>
      <c r="E26" s="958"/>
      <c r="F26" s="959"/>
      <c r="G26" s="960"/>
      <c r="H26" s="961"/>
      <c r="I26" s="962"/>
      <c r="J26" s="963"/>
      <c r="K26" s="964"/>
      <c r="L26" s="964"/>
      <c r="M26" s="965"/>
      <c r="N26" s="966"/>
      <c r="O26" s="967"/>
      <c r="P26" s="968"/>
      <c r="Q26" s="969"/>
      <c r="R26" s="838"/>
      <c r="S26" s="970"/>
      <c r="T26" s="971"/>
      <c r="U26" s="839"/>
      <c r="V26" s="972"/>
      <c r="W26" s="973"/>
    </row>
    <row r="27" spans="1:23" ht="24.95" customHeight="1" thickBot="1" x14ac:dyDescent="0.35">
      <c r="A27" s="377"/>
      <c r="B27" s="974" t="s">
        <v>36</v>
      </c>
      <c r="C27" s="940">
        <v>899</v>
      </c>
      <c r="D27" s="941">
        <v>305</v>
      </c>
      <c r="E27" s="942">
        <v>1958</v>
      </c>
      <c r="F27" s="943">
        <v>16945</v>
      </c>
      <c r="G27" s="944">
        <v>12353</v>
      </c>
      <c r="H27" s="779">
        <v>50858</v>
      </c>
      <c r="I27" s="945">
        <v>35371</v>
      </c>
      <c r="J27" s="946">
        <v>2552</v>
      </c>
      <c r="K27" s="975"/>
      <c r="L27" s="975"/>
      <c r="M27" s="948"/>
      <c r="N27" s="949"/>
      <c r="O27" s="950">
        <f>SUM(C27:N27)</f>
        <v>121241</v>
      </c>
      <c r="P27" s="944"/>
      <c r="Q27" s="951"/>
      <c r="R27" s="821"/>
      <c r="S27" s="952"/>
      <c r="T27" s="953"/>
      <c r="U27" s="822"/>
      <c r="V27" s="954"/>
      <c r="W27" s="955"/>
    </row>
    <row r="28" spans="1:23" ht="9" customHeight="1" thickBot="1" x14ac:dyDescent="0.35">
      <c r="A28" s="377"/>
      <c r="B28" s="842"/>
      <c r="C28" s="956"/>
      <c r="D28" s="957"/>
      <c r="E28" s="958"/>
      <c r="F28" s="959"/>
      <c r="G28" s="960"/>
      <c r="H28" s="961"/>
      <c r="I28" s="962"/>
      <c r="J28" s="963"/>
      <c r="K28" s="964"/>
      <c r="L28" s="964"/>
      <c r="M28" s="965"/>
      <c r="N28" s="966"/>
      <c r="O28" s="967"/>
      <c r="P28" s="968"/>
      <c r="Q28" s="969"/>
      <c r="R28" s="838"/>
      <c r="S28" s="970"/>
      <c r="T28" s="971"/>
      <c r="U28" s="839"/>
      <c r="V28" s="972"/>
      <c r="W28" s="973"/>
    </row>
    <row r="29" spans="1:23" ht="24.95" customHeight="1" thickBot="1" x14ac:dyDescent="0.35">
      <c r="A29" s="377"/>
      <c r="B29" s="974" t="s">
        <v>37</v>
      </c>
      <c r="C29" s="940">
        <v>892</v>
      </c>
      <c r="D29" s="941">
        <v>301</v>
      </c>
      <c r="E29" s="942">
        <v>1924</v>
      </c>
      <c r="F29" s="943">
        <v>16741</v>
      </c>
      <c r="G29" s="944">
        <v>12327</v>
      </c>
      <c r="H29" s="779">
        <v>50568</v>
      </c>
      <c r="I29" s="945">
        <v>35113</v>
      </c>
      <c r="J29" s="946">
        <v>2965</v>
      </c>
      <c r="K29" s="975"/>
      <c r="L29" s="975"/>
      <c r="M29" s="948"/>
      <c r="N29" s="949"/>
      <c r="O29" s="950">
        <f>SUM(C29:N29)</f>
        <v>120831</v>
      </c>
      <c r="P29" s="944"/>
      <c r="Q29" s="951"/>
      <c r="R29" s="821"/>
      <c r="S29" s="952"/>
      <c r="T29" s="953"/>
      <c r="U29" s="822"/>
      <c r="V29" s="954"/>
      <c r="W29" s="955"/>
    </row>
    <row r="30" spans="1:23" ht="9" customHeight="1" thickBot="1" x14ac:dyDescent="0.3">
      <c r="A30" s="377"/>
      <c r="B30" s="856"/>
      <c r="C30" s="857"/>
      <c r="D30" s="858"/>
      <c r="E30" s="859"/>
      <c r="F30" s="860"/>
      <c r="G30" s="861"/>
      <c r="H30" s="829"/>
      <c r="I30" s="985"/>
      <c r="J30" s="863"/>
      <c r="K30" s="863"/>
      <c r="L30" s="864"/>
      <c r="M30" s="865"/>
      <c r="N30" s="866"/>
      <c r="O30" s="867"/>
      <c r="P30" s="868"/>
      <c r="Q30" s="986"/>
      <c r="R30" s="869"/>
      <c r="S30" s="987"/>
      <c r="T30" s="988"/>
      <c r="U30" s="839"/>
      <c r="V30" s="989"/>
      <c r="W30" s="973"/>
    </row>
    <row r="31" spans="1:23" ht="6" customHeight="1" thickBot="1" x14ac:dyDescent="0.25">
      <c r="A31" s="377"/>
      <c r="B31" s="870"/>
      <c r="C31" s="106"/>
      <c r="D31" s="106"/>
      <c r="E31" s="106"/>
      <c r="F31" s="106"/>
      <c r="G31" s="106"/>
      <c r="H31" s="106"/>
      <c r="I31" s="108"/>
      <c r="J31" s="108"/>
      <c r="K31" s="108"/>
      <c r="L31" s="872"/>
      <c r="M31" s="107"/>
      <c r="N31" s="106"/>
      <c r="O31" s="106"/>
      <c r="P31" s="106"/>
      <c r="Q31" s="106"/>
      <c r="R31" s="106"/>
      <c r="S31" s="106"/>
      <c r="T31" s="108"/>
      <c r="U31" s="873"/>
      <c r="V31" s="896"/>
      <c r="W31" s="990"/>
    </row>
    <row r="32" spans="1:23" ht="3" hidden="1" customHeight="1" thickBot="1" x14ac:dyDescent="0.25">
      <c r="A32" s="377"/>
      <c r="B32" s="49"/>
      <c r="C32" s="50"/>
      <c r="D32" s="50"/>
      <c r="E32" s="50"/>
      <c r="F32" s="50"/>
      <c r="G32" s="49"/>
      <c r="H32" s="874"/>
      <c r="I32" s="991"/>
      <c r="J32" s="49"/>
      <c r="K32" s="49"/>
      <c r="L32" s="50"/>
      <c r="M32" s="876"/>
      <c r="N32" s="50"/>
      <c r="O32" s="50"/>
      <c r="P32" s="50"/>
      <c r="Q32" s="50"/>
      <c r="R32" s="50"/>
      <c r="S32" s="50"/>
      <c r="T32" s="49"/>
      <c r="U32" s="789">
        <f>SUM($U7:$U29)</f>
        <v>0</v>
      </c>
      <c r="V32" s="992"/>
      <c r="W32" s="993"/>
    </row>
    <row r="33" spans="1:23" ht="18.75" thickBot="1" x14ac:dyDescent="0.3">
      <c r="A33" s="377"/>
      <c r="B33" s="754"/>
      <c r="C33" s="759" t="s">
        <v>120</v>
      </c>
      <c r="D33" s="760" t="s">
        <v>120</v>
      </c>
      <c r="E33" s="761" t="s">
        <v>120</v>
      </c>
      <c r="F33" s="762" t="s">
        <v>120</v>
      </c>
      <c r="G33" s="910" t="s">
        <v>120</v>
      </c>
      <c r="H33" s="994" t="s">
        <v>120</v>
      </c>
      <c r="I33" s="912" t="s">
        <v>120</v>
      </c>
      <c r="J33" s="913" t="s">
        <v>121</v>
      </c>
      <c r="K33" s="914"/>
      <c r="L33" s="995"/>
      <c r="M33" s="15"/>
      <c r="N33" s="16"/>
      <c r="O33" s="15"/>
      <c r="P33" s="16"/>
      <c r="Q33" s="996"/>
      <c r="R33" s="788"/>
      <c r="S33" s="929"/>
      <c r="T33" s="997"/>
      <c r="U33" s="789"/>
      <c r="V33" s="998"/>
      <c r="W33" s="932"/>
    </row>
    <row r="34" spans="1:23" ht="18.75" customHeight="1" thickBot="1" x14ac:dyDescent="0.35">
      <c r="A34" s="750"/>
      <c r="B34" s="877" t="s">
        <v>103</v>
      </c>
      <c r="C34" s="774">
        <v>0</v>
      </c>
      <c r="D34" s="775">
        <v>1</v>
      </c>
      <c r="E34" s="776">
        <v>2</v>
      </c>
      <c r="F34" s="777">
        <v>3</v>
      </c>
      <c r="G34" s="921">
        <v>4</v>
      </c>
      <c r="H34" s="999">
        <v>5</v>
      </c>
      <c r="I34" s="923">
        <v>6</v>
      </c>
      <c r="J34" s="924" t="s">
        <v>122</v>
      </c>
      <c r="K34" s="925"/>
      <c r="L34" s="926"/>
      <c r="M34" s="784"/>
      <c r="N34" s="785"/>
      <c r="O34" s="786"/>
      <c r="P34" s="787"/>
      <c r="Q34" s="1000"/>
      <c r="R34" s="375"/>
      <c r="S34" s="375"/>
      <c r="T34" s="1001"/>
      <c r="U34" s="880"/>
      <c r="V34" s="125"/>
      <c r="W34" s="896"/>
    </row>
    <row r="35" spans="1:23" ht="3.75" customHeight="1" thickBot="1" x14ac:dyDescent="0.25">
      <c r="A35" s="881"/>
      <c r="B35" s="882"/>
      <c r="C35" s="883"/>
      <c r="D35" s="884"/>
      <c r="E35" s="885"/>
      <c r="F35" s="886"/>
      <c r="G35" s="887"/>
      <c r="H35" s="888"/>
      <c r="I35" s="1002"/>
      <c r="J35" s="889"/>
      <c r="K35" s="890"/>
      <c r="L35" s="891"/>
      <c r="M35" s="882"/>
      <c r="N35" s="892"/>
      <c r="O35" s="893"/>
      <c r="P35" s="894"/>
      <c r="Q35" s="890"/>
      <c r="R35" s="895"/>
      <c r="S35" s="895"/>
      <c r="T35" s="382"/>
      <c r="U35" s="896"/>
      <c r="V35" s="1003"/>
      <c r="W35" s="896"/>
    </row>
    <row r="38" spans="1:23" x14ac:dyDescent="0.2">
      <c r="B38" s="897"/>
      <c r="C38" s="898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O37"/>
  <sheetViews>
    <sheetView zoomScale="85" workbookViewId="0">
      <selection activeCell="Q31" sqref="Q31"/>
    </sheetView>
  </sheetViews>
  <sheetFormatPr baseColWidth="10" defaultRowHeight="12.75" x14ac:dyDescent="0.2"/>
  <cols>
    <col min="1" max="1" width="1.5703125" style="422" customWidth="1"/>
    <col min="2" max="2" width="13.42578125" style="422" customWidth="1"/>
    <col min="3" max="6" width="13.7109375" style="422" customWidth="1"/>
    <col min="7" max="7" width="0.5703125" style="422" customWidth="1"/>
    <col min="8" max="8" width="13.7109375" style="422" customWidth="1"/>
    <col min="9" max="9" width="0.5703125" style="422" customWidth="1"/>
    <col min="10" max="13" width="13.7109375" style="422" customWidth="1"/>
    <col min="14" max="14" width="0.85546875" style="422" customWidth="1"/>
    <col min="15" max="15" width="13.85546875" style="422" customWidth="1"/>
    <col min="16" max="16384" width="11.42578125" style="422"/>
  </cols>
  <sheetData>
    <row r="1" spans="1:15" ht="16.5" customHeight="1" thickBot="1" x14ac:dyDescent="0.3">
      <c r="A1" s="417"/>
      <c r="B1" s="1004" t="s">
        <v>130</v>
      </c>
      <c r="C1" s="1005"/>
      <c r="D1" s="1005"/>
      <c r="E1" s="1005"/>
      <c r="F1" s="1006" t="s">
        <v>131</v>
      </c>
      <c r="G1" s="1005"/>
      <c r="H1" s="1005"/>
      <c r="I1" s="1005"/>
      <c r="J1" s="1005"/>
      <c r="K1" s="1005"/>
      <c r="L1" s="1005"/>
      <c r="M1" s="1005"/>
      <c r="N1" s="1005"/>
      <c r="O1" s="1005"/>
    </row>
    <row r="2" spans="1:15" ht="4.5" customHeight="1" thickBot="1" x14ac:dyDescent="0.3">
      <c r="A2" s="453"/>
      <c r="B2" s="1007"/>
      <c r="C2" s="1008"/>
      <c r="D2" s="1008"/>
      <c r="E2" s="1009"/>
      <c r="F2" s="1009"/>
      <c r="G2" s="1009"/>
      <c r="H2" s="1009"/>
      <c r="I2" s="1009"/>
      <c r="J2" s="1009"/>
      <c r="K2" s="1009"/>
      <c r="L2" s="1009"/>
      <c r="M2" s="1008"/>
      <c r="N2" s="1008"/>
      <c r="O2" s="1009"/>
    </row>
    <row r="3" spans="1:15" ht="18" customHeight="1" x14ac:dyDescent="0.25">
      <c r="A3" s="453"/>
      <c r="B3" s="1010" t="s">
        <v>132</v>
      </c>
      <c r="C3" s="1390" t="s">
        <v>3</v>
      </c>
      <c r="D3" s="1011" t="s">
        <v>4</v>
      </c>
      <c r="E3" s="1012" t="s">
        <v>4</v>
      </c>
      <c r="F3" s="1011" t="s">
        <v>4</v>
      </c>
      <c r="G3" s="1013"/>
      <c r="H3" s="1014" t="s">
        <v>4</v>
      </c>
      <c r="I3" s="1015"/>
      <c r="J3" s="1392" t="s">
        <v>20</v>
      </c>
      <c r="K3" s="1016" t="s">
        <v>133</v>
      </c>
      <c r="L3" s="1017" t="s">
        <v>12</v>
      </c>
      <c r="M3" s="1018" t="s">
        <v>13</v>
      </c>
      <c r="N3" s="1019"/>
      <c r="O3" s="1394" t="s">
        <v>121</v>
      </c>
    </row>
    <row r="4" spans="1:15" ht="18.75" customHeight="1" thickBot="1" x14ac:dyDescent="0.3">
      <c r="A4" s="453"/>
      <c r="B4" s="1020" t="s">
        <v>134</v>
      </c>
      <c r="C4" s="1391"/>
      <c r="D4" s="1021" t="s">
        <v>135</v>
      </c>
      <c r="E4" s="1022" t="s">
        <v>136</v>
      </c>
      <c r="F4" s="1023" t="s">
        <v>137</v>
      </c>
      <c r="G4" s="1024"/>
      <c r="H4" s="1025" t="s">
        <v>138</v>
      </c>
      <c r="I4" s="1026"/>
      <c r="J4" s="1393"/>
      <c r="K4" s="1027" t="s">
        <v>139</v>
      </c>
      <c r="L4" s="1028" t="s">
        <v>23</v>
      </c>
      <c r="M4" s="1029" t="s">
        <v>24</v>
      </c>
      <c r="N4" s="1030"/>
      <c r="O4" s="1395"/>
    </row>
    <row r="5" spans="1:15" ht="18" x14ac:dyDescent="0.25">
      <c r="A5" s="453"/>
      <c r="B5" s="1031"/>
      <c r="C5" s="1032"/>
      <c r="D5" s="1033" t="s">
        <v>140</v>
      </c>
      <c r="E5" s="1034" t="s">
        <v>141</v>
      </c>
      <c r="F5" s="1035" t="s">
        <v>142</v>
      </c>
      <c r="G5" s="1036"/>
      <c r="H5" s="1037" t="s">
        <v>143</v>
      </c>
      <c r="I5" s="1036"/>
      <c r="J5" s="1038"/>
      <c r="K5" s="1027" t="s">
        <v>144</v>
      </c>
      <c r="L5" s="1039"/>
      <c r="M5" s="1040"/>
      <c r="N5" s="1041"/>
      <c r="O5" s="1042" t="s">
        <v>24</v>
      </c>
    </row>
    <row r="6" spans="1:15" ht="18.75" thickBot="1" x14ac:dyDescent="0.3">
      <c r="A6" s="453"/>
      <c r="B6" s="1043">
        <v>2018</v>
      </c>
      <c r="C6" s="1044"/>
      <c r="D6" s="1021" t="s">
        <v>141</v>
      </c>
      <c r="E6" s="1045" t="s">
        <v>145</v>
      </c>
      <c r="F6" s="1046" t="s">
        <v>146</v>
      </c>
      <c r="G6" s="1047"/>
      <c r="H6" s="1048" t="s">
        <v>137</v>
      </c>
      <c r="I6" s="1047"/>
      <c r="J6" s="1049"/>
      <c r="K6" s="1050" t="s">
        <v>147</v>
      </c>
      <c r="L6" s="1051"/>
      <c r="M6" s="1052"/>
      <c r="N6" s="1053"/>
      <c r="O6" s="1054" t="s">
        <v>148</v>
      </c>
    </row>
    <row r="7" spans="1:15" ht="15.75" customHeight="1" thickBot="1" x14ac:dyDescent="0.35">
      <c r="A7" s="453"/>
      <c r="B7" s="1055" t="s">
        <v>15</v>
      </c>
      <c r="C7" s="1056"/>
      <c r="D7" s="1057"/>
      <c r="E7" s="1058"/>
      <c r="F7" s="1059"/>
      <c r="G7" s="1059"/>
      <c r="H7" s="1060"/>
      <c r="I7" s="1060"/>
      <c r="J7" s="1061"/>
      <c r="K7" s="1062"/>
      <c r="L7" s="1063"/>
      <c r="M7" s="1064"/>
      <c r="N7" s="1064"/>
      <c r="O7" s="1065"/>
    </row>
    <row r="8" spans="1:15" ht="13.5" hidden="1" thickBot="1" x14ac:dyDescent="0.25">
      <c r="A8" s="453"/>
      <c r="B8" s="538"/>
      <c r="C8" s="1066"/>
      <c r="D8" s="1067"/>
      <c r="E8" s="1068"/>
      <c r="F8" s="1069"/>
      <c r="G8" s="1069"/>
      <c r="H8" s="1069"/>
      <c r="I8" s="1069"/>
      <c r="J8" s="1070"/>
      <c r="K8" s="1071"/>
      <c r="L8" s="1072"/>
      <c r="M8" s="1072"/>
      <c r="N8" s="1072"/>
      <c r="O8" s="1073"/>
    </row>
    <row r="9" spans="1:15" ht="21.95" customHeight="1" thickBot="1" x14ac:dyDescent="0.3">
      <c r="A9" s="453"/>
      <c r="B9" s="561" t="s">
        <v>26</v>
      </c>
      <c r="C9" s="1074">
        <v>44841</v>
      </c>
      <c r="D9" s="1074">
        <v>3845</v>
      </c>
      <c r="E9" s="1074">
        <v>780</v>
      </c>
      <c r="F9" s="1074">
        <v>501</v>
      </c>
      <c r="G9" s="1075"/>
      <c r="H9" s="1076">
        <f>SUM(D9:F9)</f>
        <v>5126</v>
      </c>
      <c r="I9" s="1077"/>
      <c r="J9" s="1074">
        <v>92</v>
      </c>
      <c r="K9" s="1074">
        <v>9</v>
      </c>
      <c r="L9" s="1078">
        <v>118</v>
      </c>
      <c r="M9" s="1078">
        <v>216</v>
      </c>
      <c r="N9" s="1079"/>
      <c r="O9" s="1080">
        <f>SUM(C9,H9,J9,K9,L9,M9)</f>
        <v>50402</v>
      </c>
    </row>
    <row r="10" spans="1:15" ht="8.25" customHeight="1" thickBot="1" x14ac:dyDescent="0.3">
      <c r="A10" s="453"/>
      <c r="B10" s="605"/>
      <c r="C10" s="1081"/>
      <c r="D10" s="1081"/>
      <c r="E10" s="1081"/>
      <c r="F10" s="1081"/>
      <c r="G10" s="1082"/>
      <c r="H10" s="1081"/>
      <c r="I10" s="1083"/>
      <c r="J10" s="1081"/>
      <c r="K10" s="1081"/>
      <c r="L10" s="1084"/>
      <c r="M10" s="1084"/>
      <c r="N10" s="1085"/>
      <c r="O10" s="1081"/>
    </row>
    <row r="11" spans="1:15" ht="21.95" customHeight="1" thickBot="1" x14ac:dyDescent="0.3">
      <c r="A11" s="453"/>
      <c r="B11" s="631" t="s">
        <v>27</v>
      </c>
      <c r="C11" s="574">
        <v>45628</v>
      </c>
      <c r="D11" s="574">
        <v>3919</v>
      </c>
      <c r="E11" s="574">
        <v>781</v>
      </c>
      <c r="F11" s="574">
        <v>502</v>
      </c>
      <c r="G11" s="1082"/>
      <c r="H11" s="1086">
        <f>SUM(D11:F11)</f>
        <v>5202</v>
      </c>
      <c r="I11" s="1083"/>
      <c r="J11" s="574">
        <v>91</v>
      </c>
      <c r="K11" s="574">
        <v>9</v>
      </c>
      <c r="L11" s="1087">
        <v>128</v>
      </c>
      <c r="M11" s="1087">
        <v>216</v>
      </c>
      <c r="N11" s="1085"/>
      <c r="O11" s="1088">
        <f>SUM(J11:N11,H11,C11)</f>
        <v>51274</v>
      </c>
    </row>
    <row r="12" spans="1:15" ht="8.25" customHeight="1" thickBot="1" x14ac:dyDescent="0.3">
      <c r="A12" s="453"/>
      <c r="B12" s="635"/>
      <c r="C12" s="617"/>
      <c r="D12" s="617"/>
      <c r="E12" s="617"/>
      <c r="F12" s="617"/>
      <c r="G12" s="1089"/>
      <c r="H12" s="617"/>
      <c r="I12" s="1090"/>
      <c r="J12" s="617"/>
      <c r="K12" s="617"/>
      <c r="L12" s="1091"/>
      <c r="M12" s="1091"/>
      <c r="N12" s="1092"/>
      <c r="O12" s="1081"/>
    </row>
    <row r="13" spans="1:15" ht="21.95" customHeight="1" thickBot="1" x14ac:dyDescent="0.3">
      <c r="A13" s="453"/>
      <c r="B13" s="631" t="s">
        <v>28</v>
      </c>
      <c r="C13" s="574">
        <v>46795</v>
      </c>
      <c r="D13" s="574">
        <v>3954</v>
      </c>
      <c r="E13" s="574">
        <v>783</v>
      </c>
      <c r="F13" s="574">
        <v>504</v>
      </c>
      <c r="G13" s="1082"/>
      <c r="H13" s="1086">
        <f>SUM(D13:F13)</f>
        <v>5241</v>
      </c>
      <c r="I13" s="1083"/>
      <c r="J13" s="574">
        <v>91</v>
      </c>
      <c r="K13" s="574">
        <v>10</v>
      </c>
      <c r="L13" s="1087">
        <v>130</v>
      </c>
      <c r="M13" s="1087">
        <v>217</v>
      </c>
      <c r="N13" s="1085"/>
      <c r="O13" s="1088">
        <f>SUM(J13:N13,H13,C13)</f>
        <v>52484</v>
      </c>
    </row>
    <row r="14" spans="1:15" ht="8.25" customHeight="1" thickBot="1" x14ac:dyDescent="0.3">
      <c r="A14" s="453"/>
      <c r="B14" s="635"/>
      <c r="C14" s="617"/>
      <c r="D14" s="617"/>
      <c r="E14" s="617"/>
      <c r="F14" s="617"/>
      <c r="G14" s="1089"/>
      <c r="H14" s="617"/>
      <c r="I14" s="1090"/>
      <c r="J14" s="617"/>
      <c r="K14" s="617"/>
      <c r="L14" s="1091"/>
      <c r="M14" s="1091"/>
      <c r="N14" s="1092"/>
      <c r="O14" s="1081"/>
    </row>
    <row r="15" spans="1:15" ht="21.95" customHeight="1" thickBot="1" x14ac:dyDescent="0.3">
      <c r="A15" s="453"/>
      <c r="B15" s="631" t="s">
        <v>29</v>
      </c>
      <c r="C15" s="574">
        <v>47363</v>
      </c>
      <c r="D15" s="574">
        <v>4025</v>
      </c>
      <c r="E15" s="574">
        <v>785</v>
      </c>
      <c r="F15" s="574">
        <v>498</v>
      </c>
      <c r="G15" s="1082"/>
      <c r="H15" s="1086">
        <f>SUM(D15:F15)</f>
        <v>5308</v>
      </c>
      <c r="I15" s="1083"/>
      <c r="J15" s="574">
        <v>91</v>
      </c>
      <c r="K15" s="574">
        <v>10</v>
      </c>
      <c r="L15" s="1087">
        <v>130</v>
      </c>
      <c r="M15" s="1087">
        <v>217</v>
      </c>
      <c r="N15" s="1085"/>
      <c r="O15" s="1088">
        <f>SUM(J15:N15,H15,C15)</f>
        <v>53119</v>
      </c>
    </row>
    <row r="16" spans="1:15" ht="8.25" customHeight="1" thickBot="1" x14ac:dyDescent="0.3">
      <c r="A16" s="453"/>
      <c r="B16" s="635"/>
      <c r="C16" s="617"/>
      <c r="D16" s="617"/>
      <c r="E16" s="617"/>
      <c r="F16" s="617"/>
      <c r="G16" s="1089"/>
      <c r="H16" s="617"/>
      <c r="I16" s="1090"/>
      <c r="J16" s="617"/>
      <c r="K16" s="617"/>
      <c r="L16" s="1091"/>
      <c r="M16" s="1091"/>
      <c r="N16" s="1092"/>
      <c r="O16" s="1081"/>
    </row>
    <row r="17" spans="1:15" ht="21.95" customHeight="1" thickBot="1" x14ac:dyDescent="0.3">
      <c r="A17" s="453"/>
      <c r="B17" s="631" t="s">
        <v>30</v>
      </c>
      <c r="C17" s="574">
        <v>47995</v>
      </c>
      <c r="D17" s="574">
        <v>4156</v>
      </c>
      <c r="E17" s="574">
        <v>786</v>
      </c>
      <c r="F17" s="574">
        <v>500</v>
      </c>
      <c r="G17" s="1082"/>
      <c r="H17" s="1086">
        <f>SUM(D17:F17)</f>
        <v>5442</v>
      </c>
      <c r="I17" s="1083"/>
      <c r="J17" s="574">
        <v>91</v>
      </c>
      <c r="K17" s="574">
        <v>10</v>
      </c>
      <c r="L17" s="1087">
        <v>153</v>
      </c>
      <c r="M17" s="1087">
        <v>219</v>
      </c>
      <c r="N17" s="1085"/>
      <c r="O17" s="1088">
        <f>SUM(J17:N17,H17,C17)</f>
        <v>53910</v>
      </c>
    </row>
    <row r="18" spans="1:15" ht="8.25" customHeight="1" thickBot="1" x14ac:dyDescent="0.3">
      <c r="A18" s="453"/>
      <c r="B18" s="635"/>
      <c r="C18" s="617"/>
      <c r="D18" s="617"/>
      <c r="E18" s="617"/>
      <c r="F18" s="617"/>
      <c r="G18" s="1089"/>
      <c r="H18" s="617"/>
      <c r="I18" s="1090"/>
      <c r="J18" s="617"/>
      <c r="K18" s="617"/>
      <c r="L18" s="1091"/>
      <c r="M18" s="1091"/>
      <c r="N18" s="1092"/>
      <c r="O18" s="1081"/>
    </row>
    <row r="19" spans="1:15" ht="21.95" customHeight="1" thickBot="1" x14ac:dyDescent="0.3">
      <c r="A19" s="453"/>
      <c r="B19" s="631" t="s">
        <v>31</v>
      </c>
      <c r="C19" s="574">
        <v>48836</v>
      </c>
      <c r="D19" s="574">
        <v>4379</v>
      </c>
      <c r="E19" s="574">
        <v>789</v>
      </c>
      <c r="F19" s="574">
        <v>501</v>
      </c>
      <c r="G19" s="1082"/>
      <c r="H19" s="1086">
        <f>SUM(D19:F19)</f>
        <v>5669</v>
      </c>
      <c r="I19" s="1083"/>
      <c r="J19" s="574">
        <v>91</v>
      </c>
      <c r="K19" s="574">
        <v>10</v>
      </c>
      <c r="L19" s="1087">
        <v>162</v>
      </c>
      <c r="M19" s="1087">
        <v>222</v>
      </c>
      <c r="N19" s="1085"/>
      <c r="O19" s="1088">
        <f>SUM(J19:N19,H19,C19)</f>
        <v>54990</v>
      </c>
    </row>
    <row r="20" spans="1:15" ht="8.25" customHeight="1" thickBot="1" x14ac:dyDescent="0.3">
      <c r="A20" s="453"/>
      <c r="B20" s="635"/>
      <c r="C20" s="617"/>
      <c r="D20" s="617"/>
      <c r="E20" s="617"/>
      <c r="F20" s="617"/>
      <c r="G20" s="1089"/>
      <c r="H20" s="617"/>
      <c r="I20" s="1090"/>
      <c r="J20" s="617"/>
      <c r="K20" s="617"/>
      <c r="L20" s="1091"/>
      <c r="M20" s="1091"/>
      <c r="N20" s="1092"/>
      <c r="O20" s="1081"/>
    </row>
    <row r="21" spans="1:15" ht="21.95" customHeight="1" thickBot="1" x14ac:dyDescent="0.3">
      <c r="A21" s="453"/>
      <c r="B21" s="631" t="s">
        <v>32</v>
      </c>
      <c r="C21" s="644">
        <v>50928</v>
      </c>
      <c r="D21" s="644">
        <v>4712</v>
      </c>
      <c r="E21" s="644">
        <v>849</v>
      </c>
      <c r="F21" s="644">
        <v>503</v>
      </c>
      <c r="G21" s="1082"/>
      <c r="H21" s="1086">
        <f>SUM(D21:F21)</f>
        <v>6064</v>
      </c>
      <c r="I21" s="1083"/>
      <c r="J21" s="644">
        <v>93</v>
      </c>
      <c r="K21" s="644">
        <v>11</v>
      </c>
      <c r="L21" s="1093">
        <v>170</v>
      </c>
      <c r="M21" s="1093">
        <v>224</v>
      </c>
      <c r="N21" s="1085"/>
      <c r="O21" s="1088">
        <f>SUM(J21:N21,H21,C21)</f>
        <v>57490</v>
      </c>
    </row>
    <row r="22" spans="1:15" ht="8.25" customHeight="1" thickBot="1" x14ac:dyDescent="0.3">
      <c r="A22" s="453"/>
      <c r="B22" s="650"/>
      <c r="C22" s="617"/>
      <c r="D22" s="617"/>
      <c r="E22" s="617"/>
      <c r="F22" s="617"/>
      <c r="G22" s="1089"/>
      <c r="H22" s="617"/>
      <c r="I22" s="1090"/>
      <c r="J22" s="617"/>
      <c r="K22" s="617"/>
      <c r="L22" s="1091"/>
      <c r="M22" s="1091"/>
      <c r="N22" s="1092"/>
      <c r="O22" s="1081"/>
    </row>
    <row r="23" spans="1:15" ht="21.95" customHeight="1" thickBot="1" x14ac:dyDescent="0.3">
      <c r="A23" s="453"/>
      <c r="B23" s="631" t="s">
        <v>33</v>
      </c>
      <c r="C23" s="644">
        <v>51780</v>
      </c>
      <c r="D23" s="644">
        <v>5708</v>
      </c>
      <c r="E23" s="644">
        <v>909</v>
      </c>
      <c r="F23" s="644">
        <v>518</v>
      </c>
      <c r="G23" s="1082"/>
      <c r="H23" s="1086">
        <f>SUM(D23:F23)</f>
        <v>7135</v>
      </c>
      <c r="I23" s="1083"/>
      <c r="J23" s="644">
        <v>93</v>
      </c>
      <c r="K23" s="644">
        <v>11</v>
      </c>
      <c r="L23" s="1093">
        <v>175</v>
      </c>
      <c r="M23" s="1093">
        <v>227</v>
      </c>
      <c r="N23" s="1085"/>
      <c r="O23" s="1088">
        <f>SUM(J23:N23,H23,C23)</f>
        <v>59421</v>
      </c>
    </row>
    <row r="24" spans="1:15" ht="8.25" customHeight="1" thickBot="1" x14ac:dyDescent="0.3">
      <c r="A24" s="453"/>
      <c r="B24" s="635"/>
      <c r="C24" s="617"/>
      <c r="D24" s="617"/>
      <c r="E24" s="617"/>
      <c r="F24" s="617"/>
      <c r="G24" s="1089"/>
      <c r="H24" s="617"/>
      <c r="I24" s="1090"/>
      <c r="J24" s="617"/>
      <c r="K24" s="617"/>
      <c r="L24" s="1091"/>
      <c r="M24" s="1091"/>
      <c r="N24" s="1092"/>
      <c r="O24" s="1081"/>
    </row>
    <row r="25" spans="1:15" ht="21.95" customHeight="1" thickBot="1" x14ac:dyDescent="0.3">
      <c r="A25" s="453"/>
      <c r="B25" s="631" t="s">
        <v>34</v>
      </c>
      <c r="C25" s="574">
        <v>52113</v>
      </c>
      <c r="D25" s="574">
        <v>6547</v>
      </c>
      <c r="E25" s="574">
        <v>964</v>
      </c>
      <c r="F25" s="574">
        <v>544</v>
      </c>
      <c r="G25" s="1082"/>
      <c r="H25" s="1086">
        <f>SUM(D25:F25)</f>
        <v>8055</v>
      </c>
      <c r="I25" s="1083"/>
      <c r="J25" s="574">
        <v>93</v>
      </c>
      <c r="K25" s="574">
        <v>12</v>
      </c>
      <c r="L25" s="1087">
        <v>180</v>
      </c>
      <c r="M25" s="1087">
        <v>229</v>
      </c>
      <c r="N25" s="1085"/>
      <c r="O25" s="1088">
        <f>SUM(J25:N25,H25,C25)</f>
        <v>60682</v>
      </c>
    </row>
    <row r="26" spans="1:15" ht="8.25" customHeight="1" thickBot="1" x14ac:dyDescent="0.3">
      <c r="A26" s="453"/>
      <c r="B26" s="635"/>
      <c r="C26" s="617"/>
      <c r="D26" s="617"/>
      <c r="E26" s="617"/>
      <c r="F26" s="617"/>
      <c r="G26" s="1089"/>
      <c r="H26" s="617"/>
      <c r="I26" s="1090"/>
      <c r="J26" s="617"/>
      <c r="K26" s="617"/>
      <c r="L26" s="1091"/>
      <c r="M26" s="1091"/>
      <c r="N26" s="1092"/>
      <c r="O26" s="1081"/>
    </row>
    <row r="27" spans="1:15" ht="21.95" customHeight="1" thickBot="1" x14ac:dyDescent="0.3">
      <c r="A27" s="453"/>
      <c r="B27" s="631" t="s">
        <v>35</v>
      </c>
      <c r="C27" s="574">
        <v>52992</v>
      </c>
      <c r="D27" s="574">
        <v>6971</v>
      </c>
      <c r="E27" s="574">
        <v>999</v>
      </c>
      <c r="F27" s="574">
        <v>574</v>
      </c>
      <c r="G27" s="1082"/>
      <c r="H27" s="1086">
        <f>SUM(D27:F27)</f>
        <v>8544</v>
      </c>
      <c r="I27" s="1083"/>
      <c r="J27" s="574">
        <v>91</v>
      </c>
      <c r="K27" s="574">
        <v>12</v>
      </c>
      <c r="L27" s="1087">
        <v>188</v>
      </c>
      <c r="M27" s="1087">
        <v>231</v>
      </c>
      <c r="N27" s="1085"/>
      <c r="O27" s="1088">
        <f>SUM(J27:N27,H27,C27)</f>
        <v>62058</v>
      </c>
    </row>
    <row r="28" spans="1:15" ht="8.25" customHeight="1" thickBot="1" x14ac:dyDescent="0.3">
      <c r="A28" s="453"/>
      <c r="B28" s="635"/>
      <c r="C28" s="617"/>
      <c r="D28" s="617"/>
      <c r="E28" s="617"/>
      <c r="F28" s="617"/>
      <c r="G28" s="1089"/>
      <c r="H28" s="617"/>
      <c r="I28" s="1090"/>
      <c r="J28" s="617"/>
      <c r="K28" s="617"/>
      <c r="L28" s="1091"/>
      <c r="M28" s="1091"/>
      <c r="N28" s="1092"/>
      <c r="O28" s="1081"/>
    </row>
    <row r="29" spans="1:15" ht="21.95" customHeight="1" thickBot="1" x14ac:dyDescent="0.3">
      <c r="A29" s="453"/>
      <c r="B29" s="631" t="s">
        <v>36</v>
      </c>
      <c r="C29" s="574">
        <v>53734</v>
      </c>
      <c r="D29" s="574">
        <v>7078</v>
      </c>
      <c r="E29" s="574">
        <v>1002</v>
      </c>
      <c r="F29" s="574">
        <v>580</v>
      </c>
      <c r="G29" s="1082"/>
      <c r="H29" s="1086">
        <f>SUM(D29:F29)</f>
        <v>8660</v>
      </c>
      <c r="I29" s="1083"/>
      <c r="J29" s="574">
        <v>91</v>
      </c>
      <c r="K29" s="574">
        <v>12</v>
      </c>
      <c r="L29" s="1087">
        <v>193</v>
      </c>
      <c r="M29" s="1087">
        <v>231</v>
      </c>
      <c r="N29" s="1085"/>
      <c r="O29" s="1088">
        <f>SUM(J29:N29,H29,C29)</f>
        <v>62921</v>
      </c>
    </row>
    <row r="30" spans="1:15" ht="8.25" customHeight="1" thickBot="1" x14ac:dyDescent="0.3">
      <c r="A30" s="453"/>
      <c r="B30" s="635"/>
      <c r="C30" s="617"/>
      <c r="D30" s="617"/>
      <c r="E30" s="617"/>
      <c r="F30" s="617"/>
      <c r="G30" s="1089"/>
      <c r="H30" s="617"/>
      <c r="I30" s="1090"/>
      <c r="J30" s="617"/>
      <c r="K30" s="617"/>
      <c r="L30" s="1091"/>
      <c r="M30" s="1091"/>
      <c r="N30" s="1092"/>
      <c r="O30" s="1081"/>
    </row>
    <row r="31" spans="1:15" ht="21.95" customHeight="1" thickBot="1" x14ac:dyDescent="0.3">
      <c r="A31" s="453"/>
      <c r="B31" s="631" t="s">
        <v>37</v>
      </c>
      <c r="C31" s="574">
        <v>53522</v>
      </c>
      <c r="D31" s="574">
        <v>7172</v>
      </c>
      <c r="E31" s="574">
        <v>1003</v>
      </c>
      <c r="F31" s="574">
        <v>576</v>
      </c>
      <c r="G31" s="1082"/>
      <c r="H31" s="1086">
        <f>SUM(D31:F31)</f>
        <v>8751</v>
      </c>
      <c r="I31" s="1083"/>
      <c r="J31" s="574">
        <v>91</v>
      </c>
      <c r="K31" s="574">
        <v>12</v>
      </c>
      <c r="L31" s="1087">
        <v>195</v>
      </c>
      <c r="M31" s="1087">
        <v>234</v>
      </c>
      <c r="N31" s="1085"/>
      <c r="O31" s="1088">
        <f>SUM(J31,K31,L31,M31,H31,C31)</f>
        <v>62805</v>
      </c>
    </row>
    <row r="32" spans="1:15" ht="6" customHeight="1" thickBot="1" x14ac:dyDescent="0.25">
      <c r="A32" s="453"/>
      <c r="B32" s="653"/>
      <c r="C32" s="656"/>
      <c r="D32" s="656"/>
      <c r="E32" s="656"/>
      <c r="F32" s="656"/>
      <c r="G32" s="1094"/>
      <c r="H32" s="656"/>
      <c r="I32" s="1094"/>
      <c r="J32" s="656"/>
      <c r="K32" s="656"/>
      <c r="L32" s="657"/>
      <c r="M32" s="657"/>
      <c r="N32" s="1095"/>
      <c r="O32" s="1096"/>
    </row>
    <row r="33" spans="1:15" ht="30.75" customHeight="1" x14ac:dyDescent="0.25">
      <c r="A33" s="453"/>
      <c r="B33" s="1010" t="s">
        <v>132</v>
      </c>
      <c r="C33" s="1390" t="s">
        <v>3</v>
      </c>
      <c r="D33" s="1011" t="s">
        <v>4</v>
      </c>
      <c r="E33" s="1012" t="s">
        <v>4</v>
      </c>
      <c r="F33" s="1011" t="s">
        <v>4</v>
      </c>
      <c r="G33" s="1013"/>
      <c r="H33" s="1014" t="s">
        <v>4</v>
      </c>
      <c r="I33" s="1015"/>
      <c r="J33" s="1392" t="s">
        <v>20</v>
      </c>
      <c r="K33" s="1016" t="s">
        <v>133</v>
      </c>
      <c r="L33" s="1017" t="s">
        <v>12</v>
      </c>
      <c r="M33" s="1018" t="s">
        <v>13</v>
      </c>
      <c r="N33" s="1019"/>
      <c r="O33" s="1394" t="s">
        <v>121</v>
      </c>
    </row>
    <row r="34" spans="1:15" ht="19.5" customHeight="1" thickBot="1" x14ac:dyDescent="0.3">
      <c r="A34" s="453"/>
      <c r="B34" s="1020" t="s">
        <v>134</v>
      </c>
      <c r="C34" s="1391"/>
      <c r="D34" s="1021" t="s">
        <v>135</v>
      </c>
      <c r="E34" s="1022" t="s">
        <v>136</v>
      </c>
      <c r="F34" s="1021" t="s">
        <v>137</v>
      </c>
      <c r="G34" s="1097"/>
      <c r="H34" s="1025" t="s">
        <v>138</v>
      </c>
      <c r="I34" s="1026"/>
      <c r="J34" s="1393"/>
      <c r="K34" s="1027" t="s">
        <v>139</v>
      </c>
      <c r="L34" s="1028" t="s">
        <v>23</v>
      </c>
      <c r="M34" s="1029" t="s">
        <v>24</v>
      </c>
      <c r="N34" s="1030"/>
      <c r="O34" s="1395"/>
    </row>
    <row r="35" spans="1:15" ht="18" x14ac:dyDescent="0.25">
      <c r="A35" s="453"/>
      <c r="B35" s="1031"/>
      <c r="C35" s="1098"/>
      <c r="D35" s="1033" t="s">
        <v>140</v>
      </c>
      <c r="E35" s="1034" t="s">
        <v>141</v>
      </c>
      <c r="F35" s="1099" t="s">
        <v>142</v>
      </c>
      <c r="G35" s="1100"/>
      <c r="H35" s="1037" t="s">
        <v>143</v>
      </c>
      <c r="I35" s="1036"/>
      <c r="J35" s="1038"/>
      <c r="K35" s="1027" t="s">
        <v>144</v>
      </c>
      <c r="L35" s="1039"/>
      <c r="M35" s="1040"/>
      <c r="N35" s="1041"/>
      <c r="O35" s="1042" t="s">
        <v>24</v>
      </c>
    </row>
    <row r="36" spans="1:15" ht="18.75" thickBot="1" x14ac:dyDescent="0.3">
      <c r="A36" s="453"/>
      <c r="B36" s="1101"/>
      <c r="C36" s="1102"/>
      <c r="D36" s="1021" t="s">
        <v>141</v>
      </c>
      <c r="E36" s="1045" t="s">
        <v>145</v>
      </c>
      <c r="F36" s="1103" t="s">
        <v>146</v>
      </c>
      <c r="G36" s="1104"/>
      <c r="H36" s="1048" t="s">
        <v>137</v>
      </c>
      <c r="I36" s="1047"/>
      <c r="J36" s="1049"/>
      <c r="K36" s="1050" t="s">
        <v>147</v>
      </c>
      <c r="L36" s="1051"/>
      <c r="M36" s="1052"/>
      <c r="N36" s="1053"/>
      <c r="O36" s="1054" t="s">
        <v>148</v>
      </c>
    </row>
    <row r="37" spans="1:15" ht="4.5" customHeight="1" thickBot="1" x14ac:dyDescent="0.25">
      <c r="A37" s="693"/>
      <c r="B37" s="694"/>
      <c r="C37" s="695"/>
      <c r="D37" s="1105"/>
      <c r="E37" s="698"/>
      <c r="F37" s="699"/>
      <c r="G37" s="699"/>
      <c r="H37" s="699"/>
      <c r="I37" s="699"/>
      <c r="J37" s="700"/>
      <c r="K37" s="701"/>
      <c r="L37" s="702"/>
      <c r="M37" s="703"/>
      <c r="N37" s="703"/>
      <c r="O37" s="1106"/>
    </row>
  </sheetData>
  <mergeCells count="6">
    <mergeCell ref="C3:C4"/>
    <mergeCell ref="J3:J4"/>
    <mergeCell ref="O3:O4"/>
    <mergeCell ref="C33:C34"/>
    <mergeCell ref="J33:J34"/>
    <mergeCell ref="O33:O34"/>
  </mergeCells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Q38"/>
  <sheetViews>
    <sheetView workbookViewId="0">
      <selection activeCell="A42" sqref="A42"/>
    </sheetView>
  </sheetViews>
  <sheetFormatPr baseColWidth="10" defaultRowHeight="12.75" x14ac:dyDescent="0.2"/>
  <cols>
    <col min="1" max="1" width="16.7109375" customWidth="1"/>
    <col min="2" max="4" width="8.7109375" customWidth="1"/>
    <col min="5" max="7" width="8" customWidth="1"/>
    <col min="8" max="9" width="8.7109375" customWidth="1"/>
    <col min="10" max="10" width="10.5703125" customWidth="1"/>
    <col min="11" max="11" width="8.7109375" customWidth="1"/>
    <col min="12" max="12" width="9.7109375" customWidth="1"/>
    <col min="13" max="13" width="10.140625" customWidth="1"/>
    <col min="14" max="14" width="7.7109375" customWidth="1"/>
    <col min="15" max="15" width="0.42578125" customWidth="1"/>
    <col min="16" max="17" width="7.7109375" customWidth="1"/>
  </cols>
  <sheetData>
    <row r="1" spans="1:17" ht="16.5" customHeight="1" thickBot="1" x14ac:dyDescent="0.3">
      <c r="A1" s="1107">
        <v>20</v>
      </c>
      <c r="B1" s="1108"/>
      <c r="C1" s="118"/>
      <c r="D1" s="118"/>
      <c r="E1" s="117" t="s">
        <v>149</v>
      </c>
      <c r="F1" s="118"/>
      <c r="G1" s="118"/>
      <c r="H1" s="118"/>
      <c r="I1" s="118"/>
      <c r="J1" s="118"/>
      <c r="K1" s="118"/>
      <c r="L1" s="118"/>
      <c r="M1" s="118"/>
      <c r="N1" s="119"/>
      <c r="O1" s="1109"/>
    </row>
    <row r="2" spans="1:17" ht="9.75" customHeight="1" thickBot="1" x14ac:dyDescent="0.25">
      <c r="A2" s="1110"/>
      <c r="B2" s="1111" t="s">
        <v>150</v>
      </c>
      <c r="C2" s="1112"/>
      <c r="D2" s="1113"/>
      <c r="E2" s="1112"/>
      <c r="F2" s="1113"/>
      <c r="G2" s="1112"/>
      <c r="H2" s="1113"/>
      <c r="I2" s="1112" t="s">
        <v>151</v>
      </c>
      <c r="J2" s="1114"/>
      <c r="K2" s="1115" t="s">
        <v>150</v>
      </c>
      <c r="L2" s="1114"/>
      <c r="M2" s="1115"/>
      <c r="N2" s="1116" t="s">
        <v>44</v>
      </c>
      <c r="O2" s="1117"/>
      <c r="P2" s="13"/>
      <c r="Q2" s="13"/>
    </row>
    <row r="3" spans="1:17" ht="11.25" customHeight="1" thickBot="1" x14ac:dyDescent="0.25">
      <c r="A3" s="1118" t="s">
        <v>15</v>
      </c>
      <c r="B3" s="67" t="s">
        <v>26</v>
      </c>
      <c r="C3" s="1119" t="s">
        <v>27</v>
      </c>
      <c r="D3" s="1120" t="s">
        <v>28</v>
      </c>
      <c r="E3" s="1119" t="s">
        <v>29</v>
      </c>
      <c r="F3" s="1120" t="s">
        <v>30</v>
      </c>
      <c r="G3" s="1119" t="s">
        <v>31</v>
      </c>
      <c r="H3" s="1120" t="s">
        <v>32</v>
      </c>
      <c r="I3" s="1119" t="s">
        <v>33</v>
      </c>
      <c r="J3" s="1120" t="s">
        <v>34</v>
      </c>
      <c r="K3" s="1119" t="s">
        <v>35</v>
      </c>
      <c r="L3" s="1120" t="s">
        <v>36</v>
      </c>
      <c r="M3" s="1119" t="s">
        <v>37</v>
      </c>
      <c r="N3" s="1121" t="s">
        <v>152</v>
      </c>
      <c r="O3" s="1122"/>
      <c r="P3" s="1123"/>
      <c r="Q3" s="1124"/>
    </row>
    <row r="4" spans="1:17" ht="2.25" customHeight="1" thickBot="1" x14ac:dyDescent="0.25">
      <c r="A4" s="69"/>
      <c r="B4" s="70"/>
      <c r="C4" s="71"/>
      <c r="D4" s="72"/>
      <c r="E4" s="73"/>
      <c r="F4" s="70"/>
      <c r="G4" s="71"/>
      <c r="H4" s="72"/>
      <c r="I4" s="73"/>
      <c r="J4" s="70"/>
      <c r="K4" s="73"/>
      <c r="L4" s="70"/>
      <c r="M4" s="73"/>
      <c r="N4" s="1125"/>
      <c r="O4" s="1126"/>
      <c r="P4" s="1127"/>
      <c r="Q4" s="1127"/>
    </row>
    <row r="5" spans="1:17" ht="17.100000000000001" customHeight="1" thickBot="1" x14ac:dyDescent="0.45">
      <c r="A5" s="1128" t="s">
        <v>153</v>
      </c>
      <c r="B5" s="1129">
        <v>413</v>
      </c>
      <c r="C5" s="1129">
        <v>351</v>
      </c>
      <c r="D5" s="1130">
        <v>421</v>
      </c>
      <c r="E5" s="1130">
        <v>416</v>
      </c>
      <c r="F5" s="1130">
        <v>378</v>
      </c>
      <c r="G5" s="1130">
        <v>470</v>
      </c>
      <c r="H5" s="1130">
        <v>498</v>
      </c>
      <c r="I5" s="1130">
        <v>491</v>
      </c>
      <c r="J5" s="1130">
        <v>321</v>
      </c>
      <c r="K5" s="1130">
        <v>421</v>
      </c>
      <c r="L5" s="1130">
        <v>367</v>
      </c>
      <c r="M5" s="1130">
        <v>315</v>
      </c>
      <c r="N5" s="1130">
        <f>SUM(B5:M5)</f>
        <v>4862</v>
      </c>
      <c r="O5" s="1131"/>
    </row>
    <row r="6" spans="1:17" ht="17.100000000000001" customHeight="1" thickBot="1" x14ac:dyDescent="0.3">
      <c r="A6" s="1132" t="s">
        <v>154</v>
      </c>
      <c r="B6" s="1133">
        <v>17389</v>
      </c>
      <c r="C6" s="1133">
        <v>17468</v>
      </c>
      <c r="D6" s="1133">
        <v>17510</v>
      </c>
      <c r="E6" s="1133">
        <v>18160</v>
      </c>
      <c r="F6" s="1133">
        <v>17695</v>
      </c>
      <c r="G6" s="1133">
        <v>18327</v>
      </c>
      <c r="H6" s="1133">
        <v>17950</v>
      </c>
      <c r="I6" s="1133">
        <v>18087</v>
      </c>
      <c r="J6" s="1133">
        <v>18090</v>
      </c>
      <c r="K6" s="1133">
        <v>18189</v>
      </c>
      <c r="L6" s="1133">
        <v>18258</v>
      </c>
      <c r="M6" s="1133">
        <v>18248</v>
      </c>
      <c r="N6" s="1134"/>
      <c r="O6" s="1135"/>
    </row>
    <row r="7" spans="1:17" ht="1.5" customHeight="1" thickBot="1" x14ac:dyDescent="0.3">
      <c r="A7" s="1136"/>
      <c r="B7" s="1137"/>
      <c r="C7" s="1137"/>
      <c r="D7" s="1137"/>
      <c r="E7" s="1137"/>
      <c r="F7" s="1137"/>
      <c r="G7" s="1137"/>
      <c r="H7" s="1137">
        <v>17950</v>
      </c>
      <c r="I7" s="1137"/>
      <c r="J7" s="1137"/>
      <c r="K7" s="1137"/>
      <c r="L7" s="1137"/>
      <c r="M7" s="1137"/>
      <c r="N7" s="1137"/>
      <c r="O7" s="1131"/>
    </row>
    <row r="8" spans="1:17" ht="17.100000000000001" customHeight="1" thickBot="1" x14ac:dyDescent="0.3">
      <c r="A8" s="1138" t="s">
        <v>155</v>
      </c>
      <c r="B8" s="1139">
        <v>30</v>
      </c>
      <c r="C8" s="1139">
        <v>19</v>
      </c>
      <c r="D8" s="1139">
        <v>37</v>
      </c>
      <c r="E8" s="1139">
        <v>33</v>
      </c>
      <c r="F8" s="1139">
        <v>35</v>
      </c>
      <c r="G8" s="1139">
        <v>42</v>
      </c>
      <c r="H8" s="1139">
        <v>34</v>
      </c>
      <c r="I8" s="1139">
        <v>26</v>
      </c>
      <c r="J8" s="1139">
        <v>24</v>
      </c>
      <c r="K8" s="1139">
        <v>45</v>
      </c>
      <c r="L8" s="1139">
        <v>29</v>
      </c>
      <c r="M8" s="1139">
        <v>25</v>
      </c>
      <c r="N8" s="1133">
        <f>SUM(B8:M8)</f>
        <v>379</v>
      </c>
      <c r="O8" s="1135"/>
    </row>
    <row r="9" spans="1:17" ht="17.100000000000001" customHeight="1" thickBot="1" x14ac:dyDescent="0.3">
      <c r="A9" s="1140" t="s">
        <v>156</v>
      </c>
      <c r="B9" s="1141">
        <v>4763</v>
      </c>
      <c r="C9" s="1141">
        <v>4719</v>
      </c>
      <c r="D9" s="1141">
        <v>4676</v>
      </c>
      <c r="E9" s="1141">
        <v>4761</v>
      </c>
      <c r="F9" s="1141">
        <v>4654</v>
      </c>
      <c r="G9" s="1141">
        <v>4719</v>
      </c>
      <c r="H9" s="1141">
        <v>4597</v>
      </c>
      <c r="I9" s="1141">
        <v>4567</v>
      </c>
      <c r="J9" s="1141">
        <v>4553</v>
      </c>
      <c r="K9" s="1141">
        <v>4538</v>
      </c>
      <c r="L9" s="1141">
        <v>4508</v>
      </c>
      <c r="M9" s="1141">
        <v>4512</v>
      </c>
      <c r="N9" s="1137"/>
      <c r="O9" s="1131"/>
    </row>
    <row r="10" spans="1:17" ht="1.5" customHeight="1" thickBot="1" x14ac:dyDescent="0.3">
      <c r="A10" s="108"/>
      <c r="B10" s="1134"/>
      <c r="C10" s="1134"/>
      <c r="D10" s="1134"/>
      <c r="E10" s="1134"/>
      <c r="F10" s="1134"/>
      <c r="G10" s="1134"/>
      <c r="H10" s="1134"/>
      <c r="I10" s="1134"/>
      <c r="J10" s="1134"/>
      <c r="K10" s="1134"/>
      <c r="L10" s="1134"/>
      <c r="M10" s="1134"/>
      <c r="N10" s="1134"/>
      <c r="O10" s="1135"/>
    </row>
    <row r="11" spans="1:17" ht="17.100000000000001" customHeight="1" thickBot="1" x14ac:dyDescent="0.3">
      <c r="A11" s="1142" t="s">
        <v>157</v>
      </c>
      <c r="B11" s="1143">
        <v>13</v>
      </c>
      <c r="C11" s="1143">
        <v>13</v>
      </c>
      <c r="D11" s="1143">
        <v>16</v>
      </c>
      <c r="E11" s="1143">
        <v>19</v>
      </c>
      <c r="F11" s="1143">
        <v>13</v>
      </c>
      <c r="G11" s="1143">
        <v>23</v>
      </c>
      <c r="H11" s="1143">
        <v>29</v>
      </c>
      <c r="I11" s="1143">
        <v>16</v>
      </c>
      <c r="J11" s="1143">
        <v>14</v>
      </c>
      <c r="K11" s="1143">
        <v>14</v>
      </c>
      <c r="L11" s="1143">
        <v>12</v>
      </c>
      <c r="M11" s="1143">
        <v>14</v>
      </c>
      <c r="N11" s="1130">
        <f>SUM(B11:M11)</f>
        <v>196</v>
      </c>
      <c r="O11" s="1131"/>
    </row>
    <row r="12" spans="1:17" ht="17.100000000000001" customHeight="1" thickBot="1" x14ac:dyDescent="0.3">
      <c r="A12" s="1144" t="s">
        <v>158</v>
      </c>
      <c r="B12" s="1145">
        <v>694</v>
      </c>
      <c r="C12" s="1145">
        <v>705</v>
      </c>
      <c r="D12" s="1145">
        <v>709</v>
      </c>
      <c r="E12" s="1145">
        <v>751</v>
      </c>
      <c r="F12" s="1145">
        <v>732</v>
      </c>
      <c r="G12" s="1145">
        <v>770</v>
      </c>
      <c r="H12" s="1145">
        <v>761</v>
      </c>
      <c r="I12" s="1145">
        <v>765</v>
      </c>
      <c r="J12" s="1145">
        <v>770</v>
      </c>
      <c r="K12" s="1145">
        <v>778</v>
      </c>
      <c r="L12" s="1145">
        <v>772</v>
      </c>
      <c r="M12" s="1145">
        <v>771</v>
      </c>
      <c r="N12" s="1134"/>
      <c r="O12" s="1135"/>
    </row>
    <row r="13" spans="1:17" ht="1.5" customHeight="1" thickBot="1" x14ac:dyDescent="0.3">
      <c r="A13" s="1136"/>
      <c r="B13" s="1137"/>
      <c r="C13" s="1137"/>
      <c r="D13" s="1137"/>
      <c r="E13" s="1137"/>
      <c r="F13" s="1137"/>
      <c r="G13" s="1137"/>
      <c r="H13" s="1137"/>
      <c r="I13" s="1137"/>
      <c r="J13" s="1137"/>
      <c r="K13" s="1137"/>
      <c r="L13" s="1137"/>
      <c r="M13" s="1137"/>
      <c r="N13" s="1137"/>
      <c r="O13" s="1131"/>
    </row>
    <row r="14" spans="1:17" ht="17.100000000000001" customHeight="1" thickBot="1" x14ac:dyDescent="0.3">
      <c r="A14" s="1146" t="s">
        <v>159</v>
      </c>
      <c r="B14" s="1147">
        <v>167</v>
      </c>
      <c r="C14" s="1147">
        <v>149</v>
      </c>
      <c r="D14" s="1147">
        <v>171</v>
      </c>
      <c r="E14" s="1147">
        <v>188</v>
      </c>
      <c r="F14" s="1147">
        <v>161</v>
      </c>
      <c r="G14" s="1147">
        <v>202</v>
      </c>
      <c r="H14" s="1147">
        <v>171</v>
      </c>
      <c r="I14" s="1147">
        <v>184</v>
      </c>
      <c r="J14" s="1147">
        <v>127</v>
      </c>
      <c r="K14" s="1147">
        <v>160</v>
      </c>
      <c r="L14" s="1147">
        <v>142</v>
      </c>
      <c r="M14" s="1147">
        <v>151</v>
      </c>
      <c r="N14" s="1133">
        <f>SUM(B14:M14)</f>
        <v>1973</v>
      </c>
      <c r="O14" s="1135"/>
    </row>
    <row r="15" spans="1:17" ht="17.100000000000001" customHeight="1" thickBot="1" x14ac:dyDescent="0.3">
      <c r="A15" s="1148" t="s">
        <v>160</v>
      </c>
      <c r="B15" s="1149">
        <v>11265</v>
      </c>
      <c r="C15" s="1149">
        <v>11294</v>
      </c>
      <c r="D15" s="1149">
        <v>11250</v>
      </c>
      <c r="E15" s="1149">
        <v>11712</v>
      </c>
      <c r="F15" s="1149">
        <v>11260</v>
      </c>
      <c r="G15" s="1149">
        <v>11719</v>
      </c>
      <c r="H15" s="1149">
        <v>11286</v>
      </c>
      <c r="I15" s="1149">
        <v>11306</v>
      </c>
      <c r="J15" s="1149">
        <v>11266</v>
      </c>
      <c r="K15" s="1149">
        <v>11284</v>
      </c>
      <c r="L15" s="1149">
        <v>11285</v>
      </c>
      <c r="M15" s="1149">
        <v>11272</v>
      </c>
      <c r="N15" s="1137"/>
      <c r="O15" s="1131"/>
    </row>
    <row r="16" spans="1:17" ht="1.5" customHeight="1" thickBot="1" x14ac:dyDescent="0.3">
      <c r="A16" s="108"/>
      <c r="B16" s="1134"/>
      <c r="C16" s="1134"/>
      <c r="D16" s="1134"/>
      <c r="E16" s="1134"/>
      <c r="F16" s="1134"/>
      <c r="G16" s="1134"/>
      <c r="H16" s="1134"/>
      <c r="I16" s="1134"/>
      <c r="J16" s="1134"/>
      <c r="K16" s="1134"/>
      <c r="L16" s="1134"/>
      <c r="M16" s="1134"/>
      <c r="N16" s="1134"/>
      <c r="O16" s="1135"/>
    </row>
    <row r="17" spans="1:15" ht="17.100000000000001" customHeight="1" thickBot="1" x14ac:dyDescent="0.3">
      <c r="A17" s="1150" t="s">
        <v>161</v>
      </c>
      <c r="B17" s="1151">
        <v>5</v>
      </c>
      <c r="C17" s="1151">
        <v>6</v>
      </c>
      <c r="D17" s="1151">
        <v>6</v>
      </c>
      <c r="E17" s="1151">
        <v>7</v>
      </c>
      <c r="F17" s="1151">
        <v>6</v>
      </c>
      <c r="G17" s="1151">
        <v>10</v>
      </c>
      <c r="H17" s="1151">
        <v>7</v>
      </c>
      <c r="I17" s="1151">
        <v>6</v>
      </c>
      <c r="J17" s="1151">
        <v>2</v>
      </c>
      <c r="K17" s="1151">
        <v>10</v>
      </c>
      <c r="L17" s="1151">
        <v>3</v>
      </c>
      <c r="M17" s="1151">
        <v>5</v>
      </c>
      <c r="N17" s="1130">
        <f>SUM(B17:M17)</f>
        <v>73</v>
      </c>
      <c r="O17" s="1131"/>
    </row>
    <row r="18" spans="1:15" ht="16.5" customHeight="1" thickBot="1" x14ac:dyDescent="0.3">
      <c r="A18" s="1152" t="s">
        <v>162</v>
      </c>
      <c r="B18" s="1153">
        <v>476</v>
      </c>
      <c r="C18" s="1153">
        <v>472</v>
      </c>
      <c r="D18" s="1153">
        <v>473</v>
      </c>
      <c r="E18" s="1153">
        <v>508</v>
      </c>
      <c r="F18" s="1153">
        <v>477</v>
      </c>
      <c r="G18" s="1153">
        <v>508</v>
      </c>
      <c r="H18" s="1153">
        <v>476</v>
      </c>
      <c r="I18" s="1153">
        <v>476</v>
      </c>
      <c r="J18" s="1153">
        <v>471</v>
      </c>
      <c r="K18" s="1153">
        <v>469</v>
      </c>
      <c r="L18" s="1153">
        <v>465</v>
      </c>
      <c r="M18" s="1153">
        <v>467</v>
      </c>
      <c r="N18" s="1134"/>
      <c r="O18" s="1135"/>
    </row>
    <row r="19" spans="1:15" ht="1.5" customHeight="1" thickBot="1" x14ac:dyDescent="0.3">
      <c r="A19" s="1136"/>
      <c r="B19" s="1137"/>
      <c r="C19" s="1137"/>
      <c r="D19" s="1137"/>
      <c r="E19" s="1137"/>
      <c r="F19" s="1137"/>
      <c r="G19" s="1137"/>
      <c r="H19" s="1137"/>
      <c r="I19" s="1137"/>
      <c r="J19" s="1137"/>
      <c r="K19" s="1137"/>
      <c r="L19" s="1137"/>
      <c r="M19" s="1137"/>
      <c r="N19" s="1137"/>
      <c r="O19" s="1131"/>
    </row>
    <row r="20" spans="1:15" ht="17.100000000000001" customHeight="1" thickBot="1" x14ac:dyDescent="0.3">
      <c r="A20" s="1154" t="s">
        <v>163</v>
      </c>
      <c r="B20" s="1155">
        <v>377</v>
      </c>
      <c r="C20" s="1155">
        <v>324</v>
      </c>
      <c r="D20" s="1155">
        <v>357</v>
      </c>
      <c r="E20" s="1155">
        <v>364</v>
      </c>
      <c r="F20" s="1155">
        <v>330</v>
      </c>
      <c r="G20" s="1155">
        <v>422</v>
      </c>
      <c r="H20" s="1155">
        <v>360</v>
      </c>
      <c r="I20" s="1155">
        <v>336</v>
      </c>
      <c r="J20" s="1155">
        <v>276</v>
      </c>
      <c r="K20" s="1155">
        <v>384</v>
      </c>
      <c r="L20" s="1155">
        <v>325</v>
      </c>
      <c r="M20" s="1155">
        <v>319</v>
      </c>
      <c r="N20" s="1133">
        <f>SUM(B20:M20)</f>
        <v>4174</v>
      </c>
      <c r="O20" s="1135"/>
    </row>
    <row r="21" spans="1:15" ht="17.100000000000001" customHeight="1" thickBot="1" x14ac:dyDescent="0.3">
      <c r="A21" s="1156" t="s">
        <v>164</v>
      </c>
      <c r="B21" s="1157">
        <v>21135</v>
      </c>
      <c r="C21" s="1157">
        <v>21118</v>
      </c>
      <c r="D21" s="1157">
        <v>21035</v>
      </c>
      <c r="E21" s="1157">
        <v>21910</v>
      </c>
      <c r="F21" s="1157">
        <v>21045</v>
      </c>
      <c r="G21" s="1157">
        <v>21835</v>
      </c>
      <c r="H21" s="1157">
        <v>21014</v>
      </c>
      <c r="I21" s="1157">
        <v>20973</v>
      </c>
      <c r="J21" s="1157">
        <v>20877</v>
      </c>
      <c r="K21" s="1157">
        <v>20894</v>
      </c>
      <c r="L21" s="1157">
        <v>20821</v>
      </c>
      <c r="M21" s="1157">
        <v>20803</v>
      </c>
      <c r="N21" s="1137"/>
      <c r="O21" s="1131"/>
    </row>
    <row r="22" spans="1:15" ht="1.5" customHeight="1" thickBot="1" x14ac:dyDescent="0.3">
      <c r="A22" s="108"/>
      <c r="B22" s="1134"/>
      <c r="C22" s="1134"/>
      <c r="D22" s="1134"/>
      <c r="E22" s="1134"/>
      <c r="F22" s="1134"/>
      <c r="G22" s="1134"/>
      <c r="H22" s="1134"/>
      <c r="I22" s="1134"/>
      <c r="J22" s="1134"/>
      <c r="K22" s="1134"/>
      <c r="L22" s="1134"/>
      <c r="M22" s="1134"/>
      <c r="N22" s="1134"/>
      <c r="O22" s="1135"/>
    </row>
    <row r="23" spans="1:15" ht="17.100000000000001" customHeight="1" thickBot="1" x14ac:dyDescent="0.3">
      <c r="A23" s="1158" t="s">
        <v>165</v>
      </c>
      <c r="B23" s="1159">
        <v>64</v>
      </c>
      <c r="C23" s="1160">
        <v>65</v>
      </c>
      <c r="D23" s="1160">
        <v>64</v>
      </c>
      <c r="E23" s="1160">
        <v>68</v>
      </c>
      <c r="F23" s="1160">
        <v>58</v>
      </c>
      <c r="G23" s="1160">
        <v>76</v>
      </c>
      <c r="H23" s="1160">
        <v>62</v>
      </c>
      <c r="I23" s="1160">
        <v>82</v>
      </c>
      <c r="J23" s="1160">
        <v>49</v>
      </c>
      <c r="K23" s="1160">
        <v>63</v>
      </c>
      <c r="L23" s="1160">
        <v>51</v>
      </c>
      <c r="M23" s="1160">
        <v>48</v>
      </c>
      <c r="N23" s="1161">
        <f>SUM(B23:M23)</f>
        <v>750</v>
      </c>
      <c r="O23" s="1131"/>
    </row>
    <row r="24" spans="1:15" ht="17.100000000000001" customHeight="1" thickBot="1" x14ac:dyDescent="0.3">
      <c r="A24" s="1162" t="s">
        <v>166</v>
      </c>
      <c r="B24" s="1163">
        <v>4817</v>
      </c>
      <c r="C24" s="1160">
        <v>4792</v>
      </c>
      <c r="D24" s="1160">
        <v>4746</v>
      </c>
      <c r="E24" s="1160">
        <v>4873</v>
      </c>
      <c r="F24" s="1160">
        <v>4650</v>
      </c>
      <c r="G24" s="1160">
        <v>4780</v>
      </c>
      <c r="H24" s="1160">
        <v>4593</v>
      </c>
      <c r="I24" s="1160">
        <v>4589</v>
      </c>
      <c r="J24" s="1160">
        <v>4546</v>
      </c>
      <c r="K24" s="1160">
        <v>4527</v>
      </c>
      <c r="L24" s="1160">
        <v>4481</v>
      </c>
      <c r="M24" s="1160">
        <v>4482</v>
      </c>
      <c r="N24" s="1164"/>
      <c r="O24" s="1135"/>
    </row>
    <row r="25" spans="1:15" ht="1.5" customHeight="1" thickBot="1" x14ac:dyDescent="0.3">
      <c r="A25" s="1136"/>
      <c r="B25" s="1165"/>
      <c r="C25" s="1165"/>
      <c r="D25" s="1165"/>
      <c r="E25" s="1165"/>
      <c r="F25" s="1165"/>
      <c r="G25" s="1165"/>
      <c r="H25" s="1165"/>
      <c r="I25" s="1165"/>
      <c r="J25" s="1165"/>
      <c r="K25" s="1165"/>
      <c r="L25" s="1165"/>
      <c r="M25" s="1165"/>
      <c r="N25" s="1137"/>
      <c r="O25" s="1131"/>
    </row>
    <row r="26" spans="1:15" ht="17.100000000000001" customHeight="1" thickBot="1" x14ac:dyDescent="0.3">
      <c r="A26" s="1166" t="s">
        <v>167</v>
      </c>
      <c r="B26" s="1167">
        <v>937</v>
      </c>
      <c r="C26" s="1167">
        <v>856</v>
      </c>
      <c r="D26" s="1167">
        <v>948</v>
      </c>
      <c r="E26" s="1167">
        <v>957</v>
      </c>
      <c r="F26" s="1167">
        <v>863</v>
      </c>
      <c r="G26" s="1167">
        <v>1144</v>
      </c>
      <c r="H26" s="1167">
        <v>1156</v>
      </c>
      <c r="I26" s="1167">
        <v>995</v>
      </c>
      <c r="J26" s="1167">
        <v>735</v>
      </c>
      <c r="K26" s="1167">
        <v>1067</v>
      </c>
      <c r="L26" s="1167">
        <v>1004</v>
      </c>
      <c r="M26" s="1167">
        <v>992</v>
      </c>
      <c r="N26" s="1133">
        <f>SUM(B26:M26)</f>
        <v>11654</v>
      </c>
      <c r="O26" s="1135"/>
    </row>
    <row r="27" spans="1:15" ht="16.5" customHeight="1" thickBot="1" x14ac:dyDescent="0.3">
      <c r="A27" s="1168" t="s">
        <v>168</v>
      </c>
      <c r="B27" s="1169">
        <v>55440</v>
      </c>
      <c r="C27" s="1169">
        <v>55467</v>
      </c>
      <c r="D27" s="1169">
        <v>55323</v>
      </c>
      <c r="E27" s="1169">
        <v>57377</v>
      </c>
      <c r="F27" s="1169">
        <v>55335</v>
      </c>
      <c r="G27" s="1169">
        <v>57347</v>
      </c>
      <c r="H27" s="1169">
        <v>55596</v>
      </c>
      <c r="I27" s="1169">
        <v>55537</v>
      </c>
      <c r="J27" s="1169">
        <v>55330</v>
      </c>
      <c r="K27" s="1169">
        <v>55445</v>
      </c>
      <c r="L27" s="1169">
        <v>55436</v>
      </c>
      <c r="M27" s="1169">
        <v>55431</v>
      </c>
      <c r="N27" s="1137"/>
      <c r="O27" s="1131"/>
    </row>
    <row r="28" spans="1:15" ht="1.5" customHeight="1" thickBot="1" x14ac:dyDescent="0.3">
      <c r="A28" s="108"/>
      <c r="B28" s="1134"/>
      <c r="C28" s="1134"/>
      <c r="D28" s="1134"/>
      <c r="E28" s="1134"/>
      <c r="F28" s="1134"/>
      <c r="G28" s="1134"/>
      <c r="H28" s="1134"/>
      <c r="I28" s="1134"/>
      <c r="J28" s="1134"/>
      <c r="K28" s="1134"/>
      <c r="L28" s="1134"/>
      <c r="M28" s="1134"/>
      <c r="N28" s="1134"/>
      <c r="O28" s="1135"/>
    </row>
    <row r="29" spans="1:15" ht="17.100000000000001" customHeight="1" thickBot="1" x14ac:dyDescent="0.3">
      <c r="A29" s="1170" t="s">
        <v>169</v>
      </c>
      <c r="B29" s="1171">
        <v>50</v>
      </c>
      <c r="C29" s="1171">
        <v>61</v>
      </c>
      <c r="D29" s="1171">
        <v>54</v>
      </c>
      <c r="E29" s="1171">
        <v>51</v>
      </c>
      <c r="F29" s="1171">
        <v>44</v>
      </c>
      <c r="G29" s="1171">
        <v>62</v>
      </c>
      <c r="H29" s="1171">
        <v>69</v>
      </c>
      <c r="I29" s="1171">
        <v>45</v>
      </c>
      <c r="J29" s="1171">
        <v>35</v>
      </c>
      <c r="K29" s="1171">
        <v>48</v>
      </c>
      <c r="L29" s="1171">
        <v>33</v>
      </c>
      <c r="M29" s="1171">
        <v>34</v>
      </c>
      <c r="N29" s="1172">
        <f>SUM(B29:M29)</f>
        <v>586</v>
      </c>
      <c r="O29" s="1173">
        <f>SUM(O$5:O$27)</f>
        <v>0</v>
      </c>
    </row>
    <row r="30" spans="1:15" ht="17.100000000000001" customHeight="1" thickBot="1" x14ac:dyDescent="0.3">
      <c r="A30" s="1174" t="s">
        <v>170</v>
      </c>
      <c r="B30" s="1175">
        <v>4077</v>
      </c>
      <c r="C30" s="1175">
        <v>4058</v>
      </c>
      <c r="D30" s="1175">
        <v>4017</v>
      </c>
      <c r="E30" s="1175">
        <v>4164</v>
      </c>
      <c r="F30" s="1175">
        <v>4014</v>
      </c>
      <c r="G30" s="1175">
        <v>4125</v>
      </c>
      <c r="H30" s="1175">
        <v>4002</v>
      </c>
      <c r="I30" s="1175">
        <v>3967</v>
      </c>
      <c r="J30" s="1175">
        <v>3947</v>
      </c>
      <c r="K30" s="1175">
        <v>3923</v>
      </c>
      <c r="L30" s="1175">
        <v>3886</v>
      </c>
      <c r="M30" s="1175">
        <v>3822</v>
      </c>
      <c r="N30" s="1137"/>
      <c r="O30" s="1176"/>
    </row>
    <row r="31" spans="1:15" ht="1.5" customHeight="1" thickBot="1" x14ac:dyDescent="0.3">
      <c r="A31" s="1177" t="s">
        <v>103</v>
      </c>
      <c r="B31" s="1178"/>
      <c r="C31" s="1179"/>
      <c r="D31" s="1180"/>
      <c r="E31" s="1181"/>
      <c r="F31" s="1182"/>
      <c r="G31" s="1183"/>
      <c r="H31" s="1184"/>
      <c r="I31" s="1185"/>
      <c r="J31" s="1186"/>
      <c r="K31" s="1187"/>
      <c r="L31" s="1188"/>
      <c r="M31" s="1189"/>
      <c r="N31" s="1190"/>
      <c r="O31" s="1191"/>
    </row>
    <row r="32" spans="1:15" ht="17.100000000000001" customHeight="1" thickBot="1" x14ac:dyDescent="0.3">
      <c r="A32" s="1192" t="s">
        <v>171</v>
      </c>
      <c r="B32" s="1193">
        <v>848</v>
      </c>
      <c r="C32" s="1194">
        <v>644</v>
      </c>
      <c r="D32" s="1195">
        <v>781</v>
      </c>
      <c r="E32" s="1194">
        <v>802</v>
      </c>
      <c r="F32" s="1194">
        <v>690</v>
      </c>
      <c r="G32" s="1194">
        <v>904</v>
      </c>
      <c r="H32" s="1194">
        <v>900</v>
      </c>
      <c r="I32" s="1194">
        <v>924</v>
      </c>
      <c r="J32" s="1194">
        <v>553</v>
      </c>
      <c r="K32" s="1194">
        <v>784</v>
      </c>
      <c r="L32" s="1194">
        <v>725</v>
      </c>
      <c r="M32" s="1195">
        <v>708</v>
      </c>
      <c r="N32" s="1130">
        <f>SUM(B32:M32)</f>
        <v>9263</v>
      </c>
      <c r="O32" s="1196"/>
    </row>
    <row r="33" spans="1:15" ht="17.100000000000001" customHeight="1" thickBot="1" x14ac:dyDescent="0.3">
      <c r="A33" s="1197" t="s">
        <v>172</v>
      </c>
      <c r="B33" s="1198">
        <v>39181</v>
      </c>
      <c r="C33" s="1199">
        <v>39085</v>
      </c>
      <c r="D33" s="1200">
        <v>39022</v>
      </c>
      <c r="E33" s="1199">
        <v>40612</v>
      </c>
      <c r="F33" s="1199">
        <v>39041</v>
      </c>
      <c r="G33" s="1199">
        <v>40544</v>
      </c>
      <c r="H33" s="1199">
        <v>39173</v>
      </c>
      <c r="I33" s="1199">
        <v>39193</v>
      </c>
      <c r="J33" s="1199">
        <v>39062</v>
      </c>
      <c r="K33" s="1199">
        <v>39104</v>
      </c>
      <c r="L33" s="1199">
        <v>39011</v>
      </c>
      <c r="M33" s="1200">
        <v>39045</v>
      </c>
      <c r="N33" s="1201"/>
      <c r="O33" s="896"/>
    </row>
    <row r="34" spans="1:15" ht="1.5" customHeight="1" thickBot="1" x14ac:dyDescent="0.3">
      <c r="A34" s="1197"/>
      <c r="B34" s="1198"/>
      <c r="C34" s="1199"/>
      <c r="D34" s="1200"/>
      <c r="E34" s="1199"/>
      <c r="F34" s="1199"/>
      <c r="G34" s="1199"/>
      <c r="H34" s="1199"/>
      <c r="I34" s="1199"/>
      <c r="J34" s="1199"/>
      <c r="K34" s="1199"/>
      <c r="L34" s="1199"/>
      <c r="M34" s="1200"/>
      <c r="N34" s="1201"/>
      <c r="O34" s="896"/>
    </row>
    <row r="35" spans="1:15" ht="17.100000000000001" customHeight="1" thickBot="1" x14ac:dyDescent="0.3">
      <c r="A35" s="1202" t="s">
        <v>74</v>
      </c>
      <c r="B35" s="1203">
        <v>2</v>
      </c>
      <c r="C35" s="1204">
        <v>5</v>
      </c>
      <c r="D35" s="1205">
        <v>5</v>
      </c>
      <c r="E35" s="1204">
        <v>6</v>
      </c>
      <c r="F35" s="1204">
        <v>5</v>
      </c>
      <c r="G35" s="1204">
        <v>11</v>
      </c>
      <c r="H35" s="1204">
        <v>8</v>
      </c>
      <c r="I35" s="1204">
        <v>7</v>
      </c>
      <c r="J35" s="1204">
        <v>5</v>
      </c>
      <c r="K35" s="1204">
        <v>10</v>
      </c>
      <c r="L35" s="1204">
        <v>5</v>
      </c>
      <c r="M35" s="1205">
        <v>4</v>
      </c>
      <c r="N35" s="1206">
        <f>SUM(B35:M35)</f>
        <v>73</v>
      </c>
      <c r="O35" s="896"/>
    </row>
    <row r="36" spans="1:15" ht="17.100000000000001" customHeight="1" thickBot="1" x14ac:dyDescent="0.3">
      <c r="A36" s="1207" t="s">
        <v>173</v>
      </c>
      <c r="B36" s="1203">
        <v>3358</v>
      </c>
      <c r="C36" s="1204">
        <v>3357</v>
      </c>
      <c r="D36" s="1205">
        <v>3331</v>
      </c>
      <c r="E36" s="1204">
        <v>3332</v>
      </c>
      <c r="F36" s="1204">
        <v>3294</v>
      </c>
      <c r="G36" s="1204">
        <v>3284</v>
      </c>
      <c r="H36" s="1204">
        <v>3252</v>
      </c>
      <c r="I36" s="1204">
        <v>3227</v>
      </c>
      <c r="J36" s="1204">
        <v>3208</v>
      </c>
      <c r="K36" s="1204">
        <v>3197</v>
      </c>
      <c r="L36" s="1204">
        <v>3178</v>
      </c>
      <c r="M36" s="1205">
        <v>3174</v>
      </c>
      <c r="N36" s="1208"/>
      <c r="O36" s="896"/>
    </row>
    <row r="37" spans="1:15" ht="13.5" thickBot="1" x14ac:dyDescent="0.25">
      <c r="A37" s="1209"/>
      <c r="B37" s="1210" t="s">
        <v>26</v>
      </c>
      <c r="C37" s="1210" t="s">
        <v>27</v>
      </c>
      <c r="D37" s="1210" t="s">
        <v>28</v>
      </c>
      <c r="E37" s="1210" t="s">
        <v>29</v>
      </c>
      <c r="F37" s="1210" t="s">
        <v>30</v>
      </c>
      <c r="G37" s="1210" t="s">
        <v>31</v>
      </c>
      <c r="H37" s="1210" t="s">
        <v>32</v>
      </c>
      <c r="I37" s="1210" t="s">
        <v>33</v>
      </c>
      <c r="J37" s="1210" t="s">
        <v>34</v>
      </c>
      <c r="K37" s="1210" t="s">
        <v>174</v>
      </c>
      <c r="L37" s="1210" t="s">
        <v>36</v>
      </c>
      <c r="M37" s="1210" t="s">
        <v>37</v>
      </c>
      <c r="N37" s="1211" t="s">
        <v>44</v>
      </c>
      <c r="O37" s="1212"/>
    </row>
    <row r="38" spans="1:15" ht="11.25" customHeight="1" thickBot="1" x14ac:dyDescent="0.25">
      <c r="A38" s="1213" t="s">
        <v>175</v>
      </c>
      <c r="B38" s="375"/>
      <c r="C38" s="375"/>
      <c r="D38" s="375"/>
      <c r="E38" s="375"/>
      <c r="F38" s="375"/>
      <c r="G38" s="375"/>
      <c r="H38" s="375"/>
      <c r="I38" s="375"/>
      <c r="J38" s="1214"/>
      <c r="K38" s="27"/>
      <c r="L38" s="27"/>
      <c r="M38" s="27"/>
      <c r="N38" s="12"/>
      <c r="O38" s="1212"/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</sheetPr>
  <dimension ref="A1:V38"/>
  <sheetViews>
    <sheetView zoomScale="86" zoomScaleNormal="86" workbookViewId="0">
      <selection activeCell="K35" sqref="K35"/>
    </sheetView>
  </sheetViews>
  <sheetFormatPr baseColWidth="10" defaultRowHeight="12.75" x14ac:dyDescent="0.2"/>
  <cols>
    <col min="1" max="1" width="0.85546875" customWidth="1"/>
    <col min="2" max="2" width="13.42578125" customWidth="1"/>
    <col min="3" max="14" width="8.7109375" customWidth="1"/>
    <col min="15" max="15" width="9.42578125" customWidth="1"/>
    <col min="16" max="19" width="8.7109375" customWidth="1"/>
    <col min="20" max="20" width="0.140625" customWidth="1"/>
    <col min="21" max="21" width="7.7109375" hidden="1" customWidth="1"/>
    <col min="22" max="22" width="1" customWidth="1"/>
  </cols>
  <sheetData>
    <row r="1" spans="1:22" ht="25.5" customHeight="1" thickBot="1" x14ac:dyDescent="0.35">
      <c r="A1" s="747"/>
      <c r="B1" s="1215" t="s">
        <v>176</v>
      </c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  <c r="O1" s="1216"/>
      <c r="P1" s="1216"/>
      <c r="Q1" s="1216"/>
      <c r="R1" s="1216"/>
      <c r="S1" s="1216"/>
      <c r="T1" s="15"/>
      <c r="U1" s="15"/>
      <c r="V1" s="120"/>
    </row>
    <row r="2" spans="1:22" ht="16.5" customHeight="1" thickBot="1" x14ac:dyDescent="0.25">
      <c r="A2" s="377">
        <v>0</v>
      </c>
      <c r="B2" s="22" t="s">
        <v>177</v>
      </c>
      <c r="C2" s="13"/>
      <c r="D2" s="1217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26"/>
    </row>
    <row r="3" spans="1:22" ht="13.5" hidden="1" thickBot="1" x14ac:dyDescent="0.25">
      <c r="A3" s="377"/>
      <c r="B3" s="3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26"/>
    </row>
    <row r="4" spans="1:22" ht="13.5" hidden="1" thickBot="1" x14ac:dyDescent="0.25">
      <c r="A4" s="377"/>
      <c r="B4" s="31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26"/>
    </row>
    <row r="5" spans="1:22" ht="27.75" customHeight="1" thickBot="1" x14ac:dyDescent="0.35">
      <c r="A5" s="377"/>
      <c r="B5" s="1218" t="s">
        <v>178</v>
      </c>
      <c r="C5" s="1219"/>
      <c r="D5" s="1220" t="s">
        <v>179</v>
      </c>
      <c r="E5" s="1219"/>
      <c r="F5" s="1219"/>
      <c r="G5" s="1219"/>
      <c r="H5" s="1221"/>
      <c r="I5" s="1222" t="s">
        <v>180</v>
      </c>
      <c r="J5" s="1223"/>
      <c r="K5" s="1223"/>
      <c r="L5" s="1224"/>
      <c r="M5" s="1225" t="s">
        <v>181</v>
      </c>
      <c r="N5" s="1226"/>
      <c r="O5" s="1226"/>
      <c r="P5" s="1227"/>
      <c r="Q5" s="1228"/>
      <c r="R5" s="1229" t="s">
        <v>182</v>
      </c>
      <c r="S5" s="1230"/>
      <c r="T5" s="13"/>
      <c r="U5" s="13"/>
      <c r="V5" s="126"/>
    </row>
    <row r="6" spans="1:22" ht="51" customHeight="1" thickBot="1" x14ac:dyDescent="0.25">
      <c r="A6" s="377"/>
      <c r="B6" s="13"/>
      <c r="C6" s="1231"/>
      <c r="D6" s="27"/>
      <c r="E6" s="27"/>
      <c r="F6" s="27"/>
      <c r="G6" s="27"/>
      <c r="H6" s="12"/>
      <c r="I6" s="1231"/>
      <c r="J6" s="27"/>
      <c r="K6" s="27"/>
      <c r="L6" s="12"/>
      <c r="M6" s="1231"/>
      <c r="N6" s="27"/>
      <c r="O6" s="27"/>
      <c r="P6" s="12"/>
      <c r="Q6" s="13"/>
      <c r="R6" s="13"/>
      <c r="S6" s="13"/>
      <c r="T6" s="13"/>
      <c r="U6" s="13"/>
      <c r="V6" s="126"/>
    </row>
    <row r="7" spans="1:22" ht="20.25" customHeight="1" thickBot="1" x14ac:dyDescent="0.3">
      <c r="A7" s="1232"/>
      <c r="B7" s="1233" t="s">
        <v>183</v>
      </c>
      <c r="C7" s="773">
        <v>53111</v>
      </c>
      <c r="D7" s="1234">
        <v>53113</v>
      </c>
      <c r="E7" s="1235">
        <v>53115</v>
      </c>
      <c r="F7" s="1236">
        <v>53117</v>
      </c>
      <c r="G7" s="1235">
        <v>53119</v>
      </c>
      <c r="H7" s="1234">
        <v>53121</v>
      </c>
      <c r="I7" s="1235">
        <v>53123</v>
      </c>
      <c r="J7" s="1234">
        <v>53125</v>
      </c>
      <c r="K7" s="1235">
        <v>53127</v>
      </c>
      <c r="L7" s="1234">
        <v>53129</v>
      </c>
      <c r="M7" s="1235">
        <v>53173</v>
      </c>
      <c r="N7" s="1234">
        <v>53175</v>
      </c>
      <c r="O7" s="1235">
        <v>53177</v>
      </c>
      <c r="P7" s="1234">
        <v>53179</v>
      </c>
      <c r="Q7" s="1235">
        <v>53225</v>
      </c>
      <c r="R7" s="1234">
        <v>53227</v>
      </c>
      <c r="S7" s="1235">
        <v>53229</v>
      </c>
      <c r="T7" s="1237"/>
      <c r="U7" s="1238"/>
      <c r="V7" s="1239"/>
    </row>
    <row r="8" spans="1:22" ht="9" customHeight="1" thickBot="1" x14ac:dyDescent="0.25">
      <c r="A8" s="377"/>
      <c r="B8" s="1240"/>
      <c r="C8" s="1241"/>
      <c r="D8" s="1242"/>
      <c r="E8" s="1243"/>
      <c r="F8" s="1242"/>
      <c r="G8" s="1243"/>
      <c r="H8" s="1242"/>
      <c r="I8" s="1243"/>
      <c r="J8" s="1242"/>
      <c r="K8" s="1243"/>
      <c r="L8" s="1242"/>
      <c r="M8" s="1243"/>
      <c r="N8" s="1242"/>
      <c r="O8" s="1243"/>
      <c r="P8" s="1242"/>
      <c r="Q8" s="1243"/>
      <c r="R8" s="1242"/>
      <c r="S8" s="1243"/>
      <c r="T8" s="1244"/>
      <c r="U8" s="1245"/>
      <c r="V8" s="126"/>
    </row>
    <row r="9" spans="1:22" ht="21.95" customHeight="1" x14ac:dyDescent="0.25">
      <c r="A9" s="377"/>
      <c r="B9" s="1246" t="s">
        <v>26</v>
      </c>
      <c r="C9" s="1247">
        <v>9185</v>
      </c>
      <c r="D9" s="1248">
        <v>66865</v>
      </c>
      <c r="E9" s="1249">
        <v>8707</v>
      </c>
      <c r="F9" s="1248">
        <v>11706</v>
      </c>
      <c r="G9" s="1249">
        <v>10331</v>
      </c>
      <c r="H9" s="1248">
        <v>12523</v>
      </c>
      <c r="I9" s="1250">
        <v>12741</v>
      </c>
      <c r="J9" s="1251">
        <v>9514</v>
      </c>
      <c r="K9" s="1250">
        <v>16744</v>
      </c>
      <c r="L9" s="1251">
        <v>7700</v>
      </c>
      <c r="M9" s="1252">
        <v>6551</v>
      </c>
      <c r="N9" s="1253">
        <v>11378</v>
      </c>
      <c r="O9" s="1252">
        <v>11678</v>
      </c>
      <c r="P9" s="1253">
        <v>9254</v>
      </c>
      <c r="Q9" s="1254">
        <v>12616</v>
      </c>
      <c r="R9" s="1255">
        <v>12140</v>
      </c>
      <c r="S9" s="1254">
        <v>15592</v>
      </c>
      <c r="T9" s="1256"/>
      <c r="U9" s="1257"/>
      <c r="V9" s="126"/>
    </row>
    <row r="10" spans="1:22" ht="6.75" customHeight="1" thickBot="1" x14ac:dyDescent="0.3">
      <c r="A10" s="377"/>
      <c r="B10" s="1258"/>
      <c r="C10" s="1259"/>
      <c r="D10" s="1260"/>
      <c r="E10" s="1261"/>
      <c r="F10" s="1260"/>
      <c r="G10" s="1261"/>
      <c r="H10" s="1260"/>
      <c r="I10" s="1261"/>
      <c r="J10" s="1260"/>
      <c r="K10" s="1261"/>
      <c r="L10" s="1260"/>
      <c r="M10" s="1261"/>
      <c r="N10" s="1260"/>
      <c r="O10" s="1261"/>
      <c r="P10" s="1260"/>
      <c r="Q10" s="1261"/>
      <c r="R10" s="1260"/>
      <c r="S10" s="1261"/>
      <c r="T10" s="1262"/>
      <c r="U10" s="1263"/>
      <c r="V10" s="126"/>
    </row>
    <row r="11" spans="1:22" ht="21.95" customHeight="1" x14ac:dyDescent="0.25">
      <c r="A11" s="377"/>
      <c r="B11" s="1246" t="s">
        <v>27</v>
      </c>
      <c r="C11" s="1247">
        <v>9159</v>
      </c>
      <c r="D11" s="1248">
        <v>66715</v>
      </c>
      <c r="E11" s="1249">
        <v>8718</v>
      </c>
      <c r="F11" s="1248">
        <v>11728</v>
      </c>
      <c r="G11" s="1249">
        <v>10344</v>
      </c>
      <c r="H11" s="1248">
        <v>12554</v>
      </c>
      <c r="I11" s="1250">
        <v>12785</v>
      </c>
      <c r="J11" s="1251">
        <v>9533</v>
      </c>
      <c r="K11" s="1250">
        <v>16684</v>
      </c>
      <c r="L11" s="1251">
        <v>7690</v>
      </c>
      <c r="M11" s="1252">
        <v>6530</v>
      </c>
      <c r="N11" s="1253">
        <v>11417</v>
      </c>
      <c r="O11" s="1252">
        <v>11674</v>
      </c>
      <c r="P11" s="1253">
        <v>9249</v>
      </c>
      <c r="Q11" s="1254">
        <v>12653</v>
      </c>
      <c r="R11" s="1255">
        <v>12166</v>
      </c>
      <c r="S11" s="1254">
        <v>15673</v>
      </c>
      <c r="T11" s="1256"/>
      <c r="U11" s="1257"/>
      <c r="V11" s="126"/>
    </row>
    <row r="12" spans="1:22" ht="6.75" customHeight="1" thickBot="1" x14ac:dyDescent="0.3">
      <c r="A12" s="377"/>
      <c r="B12" s="1258"/>
      <c r="C12" s="1259"/>
      <c r="D12" s="1260"/>
      <c r="E12" s="1261"/>
      <c r="F12" s="1260"/>
      <c r="G12" s="1261"/>
      <c r="H12" s="1260"/>
      <c r="I12" s="1261"/>
      <c r="J12" s="1260"/>
      <c r="K12" s="1261"/>
      <c r="L12" s="1260"/>
      <c r="M12" s="1261"/>
      <c r="N12" s="1260"/>
      <c r="O12" s="1261"/>
      <c r="P12" s="1260"/>
      <c r="Q12" s="1261"/>
      <c r="R12" s="1260"/>
      <c r="S12" s="1261"/>
      <c r="T12" s="1262"/>
      <c r="U12" s="1263"/>
      <c r="V12" s="126"/>
    </row>
    <row r="13" spans="1:22" ht="21.95" customHeight="1" x14ac:dyDescent="0.25">
      <c r="A13" s="377"/>
      <c r="B13" s="1246" t="s">
        <v>28</v>
      </c>
      <c r="C13" s="1247">
        <v>9169</v>
      </c>
      <c r="D13" s="1248">
        <v>66519</v>
      </c>
      <c r="E13" s="1249">
        <v>8705</v>
      </c>
      <c r="F13" s="1248">
        <v>11754</v>
      </c>
      <c r="G13" s="1249">
        <v>10184</v>
      </c>
      <c r="H13" s="1248">
        <v>12532</v>
      </c>
      <c r="I13" s="1250">
        <v>12780</v>
      </c>
      <c r="J13" s="1251">
        <v>9543</v>
      </c>
      <c r="K13" s="1250">
        <v>16635</v>
      </c>
      <c r="L13" s="1251">
        <v>7677</v>
      </c>
      <c r="M13" s="1252">
        <v>6527</v>
      </c>
      <c r="N13" s="1253">
        <v>11377</v>
      </c>
      <c r="O13" s="1252">
        <v>11691</v>
      </c>
      <c r="P13" s="1253">
        <v>9243</v>
      </c>
      <c r="Q13" s="1254">
        <v>12644</v>
      </c>
      <c r="R13" s="1255">
        <v>12148</v>
      </c>
      <c r="S13" s="1254">
        <v>15658</v>
      </c>
      <c r="T13" s="1256"/>
      <c r="U13" s="1257"/>
      <c r="V13" s="126"/>
    </row>
    <row r="14" spans="1:22" ht="6.75" customHeight="1" thickBot="1" x14ac:dyDescent="0.3">
      <c r="A14" s="377"/>
      <c r="B14" s="1258"/>
      <c r="C14" s="1259"/>
      <c r="D14" s="1260"/>
      <c r="E14" s="1261"/>
      <c r="F14" s="1260"/>
      <c r="G14" s="1261"/>
      <c r="H14" s="1260"/>
      <c r="I14" s="1261"/>
      <c r="J14" s="1260"/>
      <c r="K14" s="1261"/>
      <c r="L14" s="1260"/>
      <c r="M14" s="1261"/>
      <c r="N14" s="1260"/>
      <c r="O14" s="1261"/>
      <c r="P14" s="1260"/>
      <c r="Q14" s="1261"/>
      <c r="R14" s="1260"/>
      <c r="S14" s="1261"/>
      <c r="T14" s="1262"/>
      <c r="U14" s="1263"/>
      <c r="V14" s="126"/>
    </row>
    <row r="15" spans="1:22" ht="21.95" customHeight="1" x14ac:dyDescent="0.25">
      <c r="A15" s="377"/>
      <c r="B15" s="1246" t="s">
        <v>29</v>
      </c>
      <c r="C15" s="1247">
        <v>9174</v>
      </c>
      <c r="D15" s="1248">
        <v>66728</v>
      </c>
      <c r="E15" s="1249">
        <v>8710</v>
      </c>
      <c r="F15" s="1248">
        <v>11759</v>
      </c>
      <c r="G15" s="1249">
        <v>10178</v>
      </c>
      <c r="H15" s="1248">
        <v>12536</v>
      </c>
      <c r="I15" s="1250">
        <v>12775</v>
      </c>
      <c r="J15" s="1251">
        <v>9540</v>
      </c>
      <c r="K15" s="1250">
        <v>16341</v>
      </c>
      <c r="L15" s="1251">
        <v>7679</v>
      </c>
      <c r="M15" s="1252">
        <v>6521</v>
      </c>
      <c r="N15" s="1253">
        <v>11369</v>
      </c>
      <c r="O15" s="1252">
        <v>11698</v>
      </c>
      <c r="P15" s="1253">
        <v>9242</v>
      </c>
      <c r="Q15" s="1254">
        <v>12655</v>
      </c>
      <c r="R15" s="1255">
        <v>12152</v>
      </c>
      <c r="S15" s="1254">
        <v>15643</v>
      </c>
      <c r="T15" s="1256"/>
      <c r="U15" s="1257"/>
      <c r="V15" s="126"/>
    </row>
    <row r="16" spans="1:22" ht="6.75" customHeight="1" thickBot="1" x14ac:dyDescent="0.3">
      <c r="A16" s="377"/>
      <c r="B16" s="1258"/>
      <c r="C16" s="1259"/>
      <c r="D16" s="1260"/>
      <c r="E16" s="1261"/>
      <c r="F16" s="1260"/>
      <c r="G16" s="1261"/>
      <c r="H16" s="1260"/>
      <c r="I16" s="1261"/>
      <c r="J16" s="1260"/>
      <c r="K16" s="1261"/>
      <c r="L16" s="1260"/>
      <c r="M16" s="1261"/>
      <c r="N16" s="1260"/>
      <c r="O16" s="1261"/>
      <c r="P16" s="1260"/>
      <c r="Q16" s="1261"/>
      <c r="R16" s="1260"/>
      <c r="S16" s="1261"/>
      <c r="T16" s="1262"/>
      <c r="U16" s="1263"/>
      <c r="V16" s="126"/>
    </row>
    <row r="17" spans="1:22" ht="21.95" customHeight="1" x14ac:dyDescent="0.25">
      <c r="A17" s="377"/>
      <c r="B17" s="1246" t="s">
        <v>30</v>
      </c>
      <c r="C17" s="1247">
        <v>9191</v>
      </c>
      <c r="D17" s="1248">
        <v>67317</v>
      </c>
      <c r="E17" s="1249">
        <v>8723</v>
      </c>
      <c r="F17" s="1248">
        <v>11847</v>
      </c>
      <c r="G17" s="1249">
        <v>10020</v>
      </c>
      <c r="H17" s="1248">
        <v>12562</v>
      </c>
      <c r="I17" s="1250">
        <v>12815</v>
      </c>
      <c r="J17" s="1251">
        <v>9569</v>
      </c>
      <c r="K17" s="1250">
        <v>16713</v>
      </c>
      <c r="L17" s="1251">
        <v>7708</v>
      </c>
      <c r="M17" s="1252">
        <v>6534</v>
      </c>
      <c r="N17" s="1253">
        <v>11450</v>
      </c>
      <c r="O17" s="1252">
        <v>11769</v>
      </c>
      <c r="P17" s="1253">
        <v>9285</v>
      </c>
      <c r="Q17" s="1254">
        <v>12726</v>
      </c>
      <c r="R17" s="1255">
        <v>12210</v>
      </c>
      <c r="S17" s="1254">
        <v>15703</v>
      </c>
      <c r="T17" s="1256"/>
      <c r="U17" s="1257"/>
      <c r="V17" s="126"/>
    </row>
    <row r="18" spans="1:22" ht="6.75" customHeight="1" thickBot="1" x14ac:dyDescent="0.3">
      <c r="A18" s="377"/>
      <c r="B18" s="1258"/>
      <c r="C18" s="1259"/>
      <c r="D18" s="1260"/>
      <c r="E18" s="1261"/>
      <c r="F18" s="1260"/>
      <c r="G18" s="1261"/>
      <c r="H18" s="1260"/>
      <c r="I18" s="1261"/>
      <c r="J18" s="1260"/>
      <c r="K18" s="1261"/>
      <c r="L18" s="1260"/>
      <c r="M18" s="1261"/>
      <c r="N18" s="1260"/>
      <c r="O18" s="1261"/>
      <c r="P18" s="1260"/>
      <c r="Q18" s="1261"/>
      <c r="R18" s="1260"/>
      <c r="S18" s="1261"/>
      <c r="T18" s="1262"/>
      <c r="U18" s="1263"/>
      <c r="V18" s="126"/>
    </row>
    <row r="19" spans="1:22" ht="21.95" customHeight="1" x14ac:dyDescent="0.25">
      <c r="A19" s="377"/>
      <c r="B19" s="1246" t="s">
        <v>31</v>
      </c>
      <c r="C19" s="1247">
        <v>9186</v>
      </c>
      <c r="D19" s="1248">
        <v>68069</v>
      </c>
      <c r="E19" s="1249">
        <v>8747</v>
      </c>
      <c r="F19" s="1248">
        <v>11897</v>
      </c>
      <c r="G19" s="1249">
        <v>10009</v>
      </c>
      <c r="H19" s="1248">
        <v>12567</v>
      </c>
      <c r="I19" s="1250">
        <v>12843</v>
      </c>
      <c r="J19" s="1251">
        <v>9564</v>
      </c>
      <c r="K19" s="1250">
        <v>16743</v>
      </c>
      <c r="L19" s="1251">
        <v>7657</v>
      </c>
      <c r="M19" s="1252">
        <v>6551</v>
      </c>
      <c r="N19" s="1253">
        <v>11473</v>
      </c>
      <c r="O19" s="1252">
        <v>11800</v>
      </c>
      <c r="P19" s="1253">
        <v>9291</v>
      </c>
      <c r="Q19" s="1254">
        <v>12718</v>
      </c>
      <c r="R19" s="1255">
        <v>12278</v>
      </c>
      <c r="S19" s="1254">
        <v>15717</v>
      </c>
      <c r="T19" s="1256"/>
      <c r="U19" s="1257"/>
      <c r="V19" s="126"/>
    </row>
    <row r="20" spans="1:22" ht="6.75" customHeight="1" thickBot="1" x14ac:dyDescent="0.3">
      <c r="A20" s="377"/>
      <c r="B20" s="1264"/>
      <c r="C20" s="1259"/>
      <c r="D20" s="1260"/>
      <c r="E20" s="1261"/>
      <c r="F20" s="1260"/>
      <c r="G20" s="1261"/>
      <c r="H20" s="1260"/>
      <c r="I20" s="1261"/>
      <c r="J20" s="1260"/>
      <c r="K20" s="1261"/>
      <c r="L20" s="1260"/>
      <c r="M20" s="1261"/>
      <c r="N20" s="1260"/>
      <c r="O20" s="1261"/>
      <c r="P20" s="1260"/>
      <c r="Q20" s="1261"/>
      <c r="R20" s="1260"/>
      <c r="S20" s="1261"/>
      <c r="T20" s="1262"/>
      <c r="U20" s="1263"/>
      <c r="V20" s="126"/>
    </row>
    <row r="21" spans="1:22" ht="21.95" customHeight="1" x14ac:dyDescent="0.25">
      <c r="A21" s="377"/>
      <c r="B21" s="1246" t="s">
        <v>32</v>
      </c>
      <c r="C21" s="1247">
        <v>9192</v>
      </c>
      <c r="D21" s="1248">
        <v>68876</v>
      </c>
      <c r="E21" s="1249">
        <v>8812</v>
      </c>
      <c r="F21" s="1248">
        <v>11918</v>
      </c>
      <c r="G21" s="1249">
        <v>10112</v>
      </c>
      <c r="H21" s="1248">
        <v>12597</v>
      </c>
      <c r="I21" s="1250">
        <v>12903</v>
      </c>
      <c r="J21" s="1251">
        <v>9600</v>
      </c>
      <c r="K21" s="1250">
        <v>16740</v>
      </c>
      <c r="L21" s="1251">
        <v>7666</v>
      </c>
      <c r="M21" s="1252">
        <v>6588</v>
      </c>
      <c r="N21" s="1253">
        <v>11484</v>
      </c>
      <c r="O21" s="1252">
        <v>11830</v>
      </c>
      <c r="P21" s="1253">
        <v>9282</v>
      </c>
      <c r="Q21" s="1254">
        <v>12751</v>
      </c>
      <c r="R21" s="1255">
        <v>12320</v>
      </c>
      <c r="S21" s="1254">
        <v>15786</v>
      </c>
      <c r="T21" s="1256"/>
      <c r="U21" s="1257"/>
      <c r="V21" s="126"/>
    </row>
    <row r="22" spans="1:22" ht="6.75" customHeight="1" thickBot="1" x14ac:dyDescent="0.3">
      <c r="A22" s="377"/>
      <c r="B22" s="1264"/>
      <c r="C22" s="1259"/>
      <c r="D22" s="1260"/>
      <c r="E22" s="1261"/>
      <c r="F22" s="1260"/>
      <c r="G22" s="1261"/>
      <c r="H22" s="1260"/>
      <c r="I22" s="1261"/>
      <c r="J22" s="1260"/>
      <c r="K22" s="1261"/>
      <c r="L22" s="1260"/>
      <c r="M22" s="1261"/>
      <c r="N22" s="1260"/>
      <c r="O22" s="1261"/>
      <c r="P22" s="1260"/>
      <c r="Q22" s="1261"/>
      <c r="R22" s="1260"/>
      <c r="S22" s="1261"/>
      <c r="T22" s="1262"/>
      <c r="U22" s="1263"/>
      <c r="V22" s="126"/>
    </row>
    <row r="23" spans="1:22" ht="21.95" customHeight="1" x14ac:dyDescent="0.25">
      <c r="A23" s="377"/>
      <c r="B23" s="1246" t="s">
        <v>33</v>
      </c>
      <c r="C23" s="1247">
        <v>9221</v>
      </c>
      <c r="D23" s="1248">
        <v>69992</v>
      </c>
      <c r="E23" s="1249">
        <v>8803</v>
      </c>
      <c r="F23" s="1248">
        <v>11918</v>
      </c>
      <c r="G23" s="1249">
        <v>10132</v>
      </c>
      <c r="H23" s="1248">
        <v>12603</v>
      </c>
      <c r="I23" s="1250">
        <v>12930</v>
      </c>
      <c r="J23" s="1251">
        <v>9621</v>
      </c>
      <c r="K23" s="1250">
        <v>16814</v>
      </c>
      <c r="L23" s="1251">
        <v>7686</v>
      </c>
      <c r="M23" s="1252">
        <v>6602</v>
      </c>
      <c r="N23" s="1253">
        <v>11497</v>
      </c>
      <c r="O23" s="1252">
        <v>11880</v>
      </c>
      <c r="P23" s="1253">
        <v>9291</v>
      </c>
      <c r="Q23" s="1254">
        <v>12762</v>
      </c>
      <c r="R23" s="1255">
        <v>12364</v>
      </c>
      <c r="S23" s="1254">
        <v>15757</v>
      </c>
      <c r="T23" s="1256"/>
      <c r="U23" s="1257"/>
      <c r="V23" s="126"/>
    </row>
    <row r="24" spans="1:22" ht="6.75" customHeight="1" thickBot="1" x14ac:dyDescent="0.3">
      <c r="A24" s="377"/>
      <c r="B24" s="1264"/>
      <c r="C24" s="1259"/>
      <c r="D24" s="1260"/>
      <c r="E24" s="1261"/>
      <c r="F24" s="1260"/>
      <c r="G24" s="1261"/>
      <c r="H24" s="1260"/>
      <c r="I24" s="1261"/>
      <c r="J24" s="1260"/>
      <c r="K24" s="1261"/>
      <c r="L24" s="1260"/>
      <c r="M24" s="1261"/>
      <c r="N24" s="1260"/>
      <c r="O24" s="1261"/>
      <c r="P24" s="1260"/>
      <c r="Q24" s="1261"/>
      <c r="R24" s="1260"/>
      <c r="S24" s="1261"/>
      <c r="T24" s="1262"/>
      <c r="U24" s="1263"/>
      <c r="V24" s="126"/>
    </row>
    <row r="25" spans="1:22" ht="21.95" customHeight="1" x14ac:dyDescent="0.25">
      <c r="A25" s="377"/>
      <c r="B25" s="1246" t="s">
        <v>34</v>
      </c>
      <c r="C25" s="1247">
        <v>9218</v>
      </c>
      <c r="D25" s="1248">
        <v>70701</v>
      </c>
      <c r="E25" s="1249">
        <v>8808</v>
      </c>
      <c r="F25" s="1248">
        <v>11925</v>
      </c>
      <c r="G25" s="1249">
        <v>10136</v>
      </c>
      <c r="H25" s="1248">
        <v>12618</v>
      </c>
      <c r="I25" s="1250">
        <v>12936</v>
      </c>
      <c r="J25" s="1251">
        <v>9622</v>
      </c>
      <c r="K25" s="1250">
        <v>16825</v>
      </c>
      <c r="L25" s="1251">
        <v>7677</v>
      </c>
      <c r="M25" s="1252">
        <v>6608</v>
      </c>
      <c r="N25" s="1253">
        <v>11489</v>
      </c>
      <c r="O25" s="1252">
        <v>11879</v>
      </c>
      <c r="P25" s="1253">
        <v>9295</v>
      </c>
      <c r="Q25" s="1254">
        <v>12771</v>
      </c>
      <c r="R25" s="1255">
        <v>12371</v>
      </c>
      <c r="S25" s="1254">
        <v>15751</v>
      </c>
      <c r="T25" s="1256"/>
      <c r="U25" s="1257"/>
      <c r="V25" s="126"/>
    </row>
    <row r="26" spans="1:22" ht="6.75" customHeight="1" thickBot="1" x14ac:dyDescent="0.3">
      <c r="A26" s="377"/>
      <c r="B26" s="1264"/>
      <c r="C26" s="1259"/>
      <c r="D26" s="1260"/>
      <c r="E26" s="1261"/>
      <c r="F26" s="1260"/>
      <c r="G26" s="1261"/>
      <c r="H26" s="1260"/>
      <c r="I26" s="1261"/>
      <c r="J26" s="1260"/>
      <c r="K26" s="1261"/>
      <c r="L26" s="1260"/>
      <c r="M26" s="1261"/>
      <c r="N26" s="1260"/>
      <c r="O26" s="1261"/>
      <c r="P26" s="1260"/>
      <c r="Q26" s="1261"/>
      <c r="R26" s="1260"/>
      <c r="S26" s="1261"/>
      <c r="T26" s="1262"/>
      <c r="U26" s="1263"/>
      <c r="V26" s="126"/>
    </row>
    <row r="27" spans="1:22" ht="21.95" customHeight="1" x14ac:dyDescent="0.25">
      <c r="A27" s="377"/>
      <c r="B27" s="1246" t="s">
        <v>35</v>
      </c>
      <c r="C27" s="1247">
        <v>9186</v>
      </c>
      <c r="D27" s="1248">
        <v>72982</v>
      </c>
      <c r="E27" s="1249">
        <v>8858</v>
      </c>
      <c r="F27" s="1248">
        <v>11905</v>
      </c>
      <c r="G27" s="1249">
        <v>10038</v>
      </c>
      <c r="H27" s="1248">
        <v>12586</v>
      </c>
      <c r="I27" s="1250">
        <v>13013</v>
      </c>
      <c r="J27" s="1251">
        <v>9646</v>
      </c>
      <c r="K27" s="1250">
        <v>16551</v>
      </c>
      <c r="L27" s="1251">
        <v>7689</v>
      </c>
      <c r="M27" s="1252">
        <v>6607</v>
      </c>
      <c r="N27" s="1253">
        <v>11537</v>
      </c>
      <c r="O27" s="1252">
        <v>11911</v>
      </c>
      <c r="P27" s="1253">
        <v>9340</v>
      </c>
      <c r="Q27" s="1254">
        <v>12773</v>
      </c>
      <c r="R27" s="1255">
        <v>12389</v>
      </c>
      <c r="S27" s="1254">
        <v>15750</v>
      </c>
      <c r="T27" s="1256"/>
      <c r="U27" s="1257"/>
      <c r="V27" s="126"/>
    </row>
    <row r="28" spans="1:22" ht="7.5" customHeight="1" thickBot="1" x14ac:dyDescent="0.3">
      <c r="A28" s="377"/>
      <c r="B28" s="1264"/>
      <c r="C28" s="1259"/>
      <c r="D28" s="1260"/>
      <c r="E28" s="1261"/>
      <c r="F28" s="1260"/>
      <c r="G28" s="1261"/>
      <c r="H28" s="1260"/>
      <c r="I28" s="1261"/>
      <c r="J28" s="1260"/>
      <c r="K28" s="1261"/>
      <c r="L28" s="1260"/>
      <c r="M28" s="1261"/>
      <c r="N28" s="1260"/>
      <c r="O28" s="1261"/>
      <c r="P28" s="1260"/>
      <c r="Q28" s="1261"/>
      <c r="R28" s="1260"/>
      <c r="S28" s="1261"/>
      <c r="T28" s="1262"/>
      <c r="U28" s="1263"/>
      <c r="V28" s="126"/>
    </row>
    <row r="29" spans="1:22" ht="21.95" customHeight="1" x14ac:dyDescent="0.25">
      <c r="A29" s="377"/>
      <c r="B29" s="1246" t="s">
        <v>36</v>
      </c>
      <c r="C29" s="1247">
        <v>9184</v>
      </c>
      <c r="D29" s="1248">
        <v>73042</v>
      </c>
      <c r="E29" s="1249">
        <v>8831</v>
      </c>
      <c r="F29" s="1248">
        <v>11928</v>
      </c>
      <c r="G29" s="1249">
        <v>10073</v>
      </c>
      <c r="H29" s="1248">
        <v>12607</v>
      </c>
      <c r="I29" s="1250">
        <v>13041</v>
      </c>
      <c r="J29" s="1251">
        <v>9659</v>
      </c>
      <c r="K29" s="1250">
        <v>16417</v>
      </c>
      <c r="L29" s="1251">
        <v>7665</v>
      </c>
      <c r="M29" s="1252">
        <v>6622</v>
      </c>
      <c r="N29" s="1253">
        <v>11550</v>
      </c>
      <c r="O29" s="1252">
        <v>11857</v>
      </c>
      <c r="P29" s="1253">
        <v>9345</v>
      </c>
      <c r="Q29" s="1254">
        <v>12785</v>
      </c>
      <c r="R29" s="1255">
        <v>12373</v>
      </c>
      <c r="S29" s="1254">
        <v>15735</v>
      </c>
      <c r="T29" s="1256"/>
      <c r="U29" s="1257"/>
      <c r="V29" s="126"/>
    </row>
    <row r="30" spans="1:22" ht="7.5" customHeight="1" thickBot="1" x14ac:dyDescent="0.3">
      <c r="A30" s="377"/>
      <c r="B30" s="1265"/>
      <c r="C30" s="1266"/>
      <c r="D30" s="1267"/>
      <c r="E30" s="1268"/>
      <c r="F30" s="1267"/>
      <c r="G30" s="1268"/>
      <c r="H30" s="1267"/>
      <c r="I30" s="1268"/>
      <c r="J30" s="1267"/>
      <c r="K30" s="1268"/>
      <c r="L30" s="1267"/>
      <c r="M30" s="1268"/>
      <c r="N30" s="1267"/>
      <c r="O30" s="1268"/>
      <c r="P30" s="1267"/>
      <c r="Q30" s="1268"/>
      <c r="R30" s="1267"/>
      <c r="S30" s="1268"/>
      <c r="T30" s="1269"/>
      <c r="U30" s="1270"/>
      <c r="V30" s="126"/>
    </row>
    <row r="31" spans="1:22" ht="21.95" customHeight="1" x14ac:dyDescent="0.25">
      <c r="A31" s="377"/>
      <c r="B31" s="1246" t="s">
        <v>37</v>
      </c>
      <c r="C31" s="1248">
        <v>9180</v>
      </c>
      <c r="D31" s="1249">
        <v>73041</v>
      </c>
      <c r="E31" s="1248">
        <v>8823</v>
      </c>
      <c r="F31" s="1249">
        <v>11902</v>
      </c>
      <c r="G31" s="1248">
        <v>9920</v>
      </c>
      <c r="H31" s="1249">
        <v>12588</v>
      </c>
      <c r="I31" s="1251">
        <v>12992</v>
      </c>
      <c r="J31" s="1250">
        <v>9636</v>
      </c>
      <c r="K31" s="1251">
        <v>16297</v>
      </c>
      <c r="L31" s="1250">
        <v>7646</v>
      </c>
      <c r="M31" s="1253">
        <v>6616</v>
      </c>
      <c r="N31" s="1252">
        <v>11528</v>
      </c>
      <c r="O31" s="1253">
        <v>11845</v>
      </c>
      <c r="P31" s="1252">
        <v>9340</v>
      </c>
      <c r="Q31" s="1255">
        <v>12795</v>
      </c>
      <c r="R31" s="1254">
        <v>12424</v>
      </c>
      <c r="S31" s="1255">
        <v>15688</v>
      </c>
      <c r="T31" s="1271"/>
      <c r="U31" s="1256"/>
      <c r="V31" s="126"/>
    </row>
    <row r="32" spans="1:22" ht="9" customHeight="1" thickBot="1" x14ac:dyDescent="0.25">
      <c r="A32" s="377"/>
      <c r="B32" s="1272"/>
      <c r="C32" s="1273"/>
      <c r="D32" s="1274"/>
      <c r="E32" s="1273"/>
      <c r="F32" s="1274"/>
      <c r="G32" s="1273"/>
      <c r="H32" s="1274"/>
      <c r="I32" s="1273"/>
      <c r="J32" s="1274"/>
      <c r="K32" s="1273"/>
      <c r="L32" s="1274"/>
      <c r="M32" s="1273"/>
      <c r="N32" s="1274"/>
      <c r="O32" s="1273"/>
      <c r="P32" s="1274"/>
      <c r="Q32" s="1273"/>
      <c r="R32" s="1274"/>
      <c r="S32" s="1273"/>
      <c r="T32" s="1275"/>
      <c r="U32" s="1276"/>
      <c r="V32" s="126"/>
    </row>
    <row r="33" spans="1:22" ht="18.75" customHeight="1" thickBot="1" x14ac:dyDescent="0.25">
      <c r="A33" s="377"/>
      <c r="B33" s="1277"/>
      <c r="C33" s="1274"/>
      <c r="D33" s="1274"/>
      <c r="E33" s="1274"/>
      <c r="F33" s="1274"/>
      <c r="G33" s="1278" t="s">
        <v>26</v>
      </c>
      <c r="H33" s="1279" t="s">
        <v>27</v>
      </c>
      <c r="I33" s="1280" t="s">
        <v>28</v>
      </c>
      <c r="J33" s="1279" t="s">
        <v>29</v>
      </c>
      <c r="K33" s="1280" t="s">
        <v>30</v>
      </c>
      <c r="L33" s="1279" t="s">
        <v>31</v>
      </c>
      <c r="M33" s="1280" t="s">
        <v>32</v>
      </c>
      <c r="N33" s="1279" t="s">
        <v>33</v>
      </c>
      <c r="O33" s="1280" t="s">
        <v>104</v>
      </c>
      <c r="P33" s="1279" t="s">
        <v>35</v>
      </c>
      <c r="Q33" s="1280" t="s">
        <v>105</v>
      </c>
      <c r="R33" s="1279" t="s">
        <v>106</v>
      </c>
      <c r="S33" s="1281"/>
      <c r="T33" s="1275"/>
      <c r="U33" s="1282"/>
      <c r="V33" s="126"/>
    </row>
    <row r="34" spans="1:22" ht="15.75" thickBot="1" x14ac:dyDescent="0.3">
      <c r="A34" s="377"/>
      <c r="B34" s="1283" t="s">
        <v>184</v>
      </c>
      <c r="C34" s="1283"/>
      <c r="D34" s="1283"/>
      <c r="E34" s="1283"/>
      <c r="F34" s="1283"/>
      <c r="G34" s="1284">
        <f>SUM(C9:H9)</f>
        <v>119317</v>
      </c>
      <c r="H34" s="1285">
        <f>SUM(C11:H11)</f>
        <v>119218</v>
      </c>
      <c r="I34" s="1286">
        <f>SUM(C13:H13)</f>
        <v>118863</v>
      </c>
      <c r="J34" s="1285">
        <f>SUM(C15:H15)</f>
        <v>119085</v>
      </c>
      <c r="K34" s="1286">
        <f>SUM(C17:H17)</f>
        <v>119660</v>
      </c>
      <c r="L34" s="1285">
        <f>SUM(C19:H19)</f>
        <v>120475</v>
      </c>
      <c r="M34" s="1286">
        <f>SUM(C21:H21)</f>
        <v>121507</v>
      </c>
      <c r="N34" s="1285">
        <f>SUM(C23:H23)</f>
        <v>122669</v>
      </c>
      <c r="O34" s="1286">
        <f>SUM(C25:H25)</f>
        <v>123406</v>
      </c>
      <c r="P34" s="1285">
        <f>SUM(C27:H27)</f>
        <v>125555</v>
      </c>
      <c r="Q34" s="1286">
        <f>SUM(C29:H29)</f>
        <v>125665</v>
      </c>
      <c r="R34" s="1285">
        <f>SUM(C31:H31)</f>
        <v>125454</v>
      </c>
      <c r="S34" s="1287"/>
      <c r="T34" s="1288"/>
      <c r="U34" s="1289"/>
      <c r="V34" s="126"/>
    </row>
    <row r="35" spans="1:22" ht="15.75" customHeight="1" thickBot="1" x14ac:dyDescent="0.3">
      <c r="A35" s="381"/>
      <c r="B35" s="1290" t="s">
        <v>185</v>
      </c>
      <c r="C35" s="1291"/>
      <c r="D35" s="1291"/>
      <c r="E35" s="1291"/>
      <c r="F35" s="1291"/>
      <c r="G35" s="1292">
        <f>SUM(I9:L9)</f>
        <v>46699</v>
      </c>
      <c r="H35" s="1293">
        <f>SUM(I11:L11)</f>
        <v>46692</v>
      </c>
      <c r="I35" s="1294">
        <f>SUM(I13:L13)</f>
        <v>46635</v>
      </c>
      <c r="J35" s="1293">
        <f>SUM(I15:L15)</f>
        <v>46335</v>
      </c>
      <c r="K35" s="1294">
        <f>SUM(I17:L17)</f>
        <v>46805</v>
      </c>
      <c r="L35" s="1293">
        <f>SUM(I19:L19)</f>
        <v>46807</v>
      </c>
      <c r="M35" s="1294">
        <f>SUM(I21:L21)</f>
        <v>46909</v>
      </c>
      <c r="N35" s="1293">
        <f>SUM(I23:L23)</f>
        <v>47051</v>
      </c>
      <c r="O35" s="1294">
        <f>SUM(I25:L25)</f>
        <v>47060</v>
      </c>
      <c r="P35" s="1293">
        <f>SUM(I27:L27)</f>
        <v>46899</v>
      </c>
      <c r="Q35" s="1294">
        <f>SUM(I29:L29)</f>
        <v>46782</v>
      </c>
      <c r="R35" s="1293">
        <f>SUM(I31:L31)</f>
        <v>46571</v>
      </c>
      <c r="S35" s="1295"/>
      <c r="T35" s="895"/>
      <c r="U35" s="895"/>
      <c r="V35" s="382"/>
    </row>
    <row r="36" spans="1:22" ht="16.5" customHeight="1" thickBot="1" x14ac:dyDescent="0.3">
      <c r="A36" s="1296"/>
      <c r="B36" s="1297" t="s">
        <v>186</v>
      </c>
      <c r="C36" s="1298"/>
      <c r="D36" s="1298"/>
      <c r="E36" s="1298"/>
      <c r="F36" s="1298"/>
      <c r="G36" s="1299">
        <f>SUM(M9:P9)</f>
        <v>38861</v>
      </c>
      <c r="H36" s="1300">
        <f>SUM(M11:P11)</f>
        <v>38870</v>
      </c>
      <c r="I36" s="1301">
        <f>SUM(M13:P13)</f>
        <v>38838</v>
      </c>
      <c r="J36" s="1300">
        <f>SUM(M15:P15)</f>
        <v>38830</v>
      </c>
      <c r="K36" s="1301">
        <f>SUM(M17:P17)</f>
        <v>39038</v>
      </c>
      <c r="L36" s="1300">
        <f>SUM(M19:P19)</f>
        <v>39115</v>
      </c>
      <c r="M36" s="1301">
        <f>SUM(M21:P21)</f>
        <v>39184</v>
      </c>
      <c r="N36" s="1300">
        <f>SUM(M23:P23)</f>
        <v>39270</v>
      </c>
      <c r="O36" s="1301">
        <f>SUM(M25:P25)</f>
        <v>39271</v>
      </c>
      <c r="P36" s="1300">
        <f>SUM(M27:P27)</f>
        <v>39395</v>
      </c>
      <c r="Q36" s="1301">
        <f>SUM(M29:P29)</f>
        <v>39374</v>
      </c>
      <c r="R36" s="1300">
        <f>SUM(M31:P31)</f>
        <v>39329</v>
      </c>
      <c r="S36" s="1295"/>
      <c r="V36" s="1302"/>
    </row>
    <row r="37" spans="1:22" ht="16.5" customHeight="1" thickBot="1" x14ac:dyDescent="0.3">
      <c r="A37" s="1303"/>
      <c r="B37" s="1304" t="s">
        <v>187</v>
      </c>
      <c r="C37" s="1305"/>
      <c r="D37" s="1305"/>
      <c r="E37" s="1305"/>
      <c r="F37" s="1305"/>
      <c r="G37" s="1306">
        <f>SUM(Q9:S9)</f>
        <v>40348</v>
      </c>
      <c r="H37" s="1307">
        <f>SUM(Q11:S11)</f>
        <v>40492</v>
      </c>
      <c r="I37" s="1308">
        <f>SUM(Q13:S13)</f>
        <v>40450</v>
      </c>
      <c r="J37" s="1307">
        <f>SUM(Q15:S15)</f>
        <v>40450</v>
      </c>
      <c r="K37" s="1308">
        <f>SUM(Q17:S17)</f>
        <v>40639</v>
      </c>
      <c r="L37" s="1307">
        <f>SUM(Q19:S19)</f>
        <v>40713</v>
      </c>
      <c r="M37" s="1308">
        <f>SUM(Q21,R21,S21)</f>
        <v>40857</v>
      </c>
      <c r="N37" s="1307">
        <f>SUM(Q23:S23)</f>
        <v>40883</v>
      </c>
      <c r="O37" s="1308">
        <f>SUM(Q25:S25)</f>
        <v>40893</v>
      </c>
      <c r="P37" s="1307">
        <f>SUM(Q27:S27)</f>
        <v>40912</v>
      </c>
      <c r="Q37" s="1308">
        <f>SUM(Q29:S29)</f>
        <v>40893</v>
      </c>
      <c r="R37" s="1307">
        <f>SUM(Q31:S31)</f>
        <v>40907</v>
      </c>
      <c r="S37" s="1309"/>
      <c r="V37" s="1303"/>
    </row>
    <row r="38" spans="1:22" ht="18.75" customHeight="1" thickBot="1" x14ac:dyDescent="0.3">
      <c r="A38" s="1212"/>
      <c r="B38" s="1310"/>
      <c r="C38" s="1311" t="s">
        <v>188</v>
      </c>
      <c r="D38" s="1311"/>
      <c r="E38" s="1311"/>
      <c r="F38" s="1311"/>
      <c r="G38" s="1312"/>
      <c r="H38" s="1312"/>
      <c r="I38" s="1312"/>
      <c r="J38" s="1312"/>
      <c r="K38" s="1312"/>
      <c r="L38" s="1313"/>
      <c r="M38" s="1313"/>
      <c r="N38" s="1313"/>
      <c r="O38" s="1313"/>
      <c r="P38" s="1313"/>
      <c r="Q38" s="1313"/>
      <c r="R38" s="1313"/>
      <c r="S38" s="1314"/>
      <c r="V38" s="1212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(1) Gesamtstatistik</vt:lpstr>
      <vt:lpstr>(6.1) Fz-arten n.Benutz 1.HJ </vt:lpstr>
      <vt:lpstr>(6.2) Fz-arten n.Benutz 2.HJ </vt:lpstr>
      <vt:lpstr>(14) Antriebsarten </vt:lpstr>
      <vt:lpstr>(15) Schadstoffarmstufen</vt:lpstr>
      <vt:lpstr>Schadstoffarmstufen Diesel</vt:lpstr>
      <vt:lpstr>(15.8) Euro 6 Fahrzeuge</vt:lpstr>
      <vt:lpstr>(20) Farben</vt:lpstr>
      <vt:lpstr>(24) Zul.nach Postleitzahlen</vt:lpstr>
      <vt:lpstr>(29) Hersteller motorisierte Fz</vt:lpstr>
      <vt:lpstr>(29.1) Hersteller Anhänger</vt:lpstr>
    </vt:vector>
  </TitlesOfParts>
  <Company>Bundesstadt Bonn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Franke, Stefan (33-432)</dc:creator>
  <cp:lastModifiedBy>Franke, Stefan (33-432)</cp:lastModifiedBy>
  <cp:lastPrinted>2019-02-11T08:13:19Z</cp:lastPrinted>
  <dcterms:created xsi:type="dcterms:W3CDTF">2019-02-11T07:30:09Z</dcterms:created>
  <dcterms:modified xsi:type="dcterms:W3CDTF">2019-02-11T08:29:38Z</dcterms:modified>
</cp:coreProperties>
</file>