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0800" tabRatio="846"/>
  </bookViews>
  <sheets>
    <sheet name="(1) Gesamtstatistik" sheetId="14" r:id="rId1"/>
    <sheet name="(6.1) Fz-arten n.Benutz 1.HJ " sheetId="1" r:id="rId2"/>
    <sheet name="(6.2) Fz-arten n.Benutz 2.HJ " sheetId="2" r:id="rId3"/>
    <sheet name="(14) Antriebsarten " sheetId="3" r:id="rId4"/>
    <sheet name="(14.1) Antriebsart Elektro" sheetId="4" r:id="rId5"/>
    <sheet name="(14.2) Antriebsart Diesel" sheetId="5" r:id="rId6"/>
    <sheet name="(14.3) Antriebsart Benzin" sheetId="6" r:id="rId7"/>
    <sheet name="(15) Schadstoffarmstufen" sheetId="7" r:id="rId8"/>
    <sheet name="(15.8) Euro 6 Fahrzeuge" sheetId="15" r:id="rId9"/>
    <sheet name="(20) Farben" sheetId="9" r:id="rId10"/>
    <sheet name="(24) Zul.nach Postleitzahlen" sheetId="10" r:id="rId11"/>
    <sheet name="(24.1) Fz.arten Zul.nach PLZ" sheetId="11" r:id="rId12"/>
    <sheet name="(29) Hersteller motorisierte Fz" sheetId="12" r:id="rId13"/>
    <sheet name="(29.1) Hersteller Anhänger" sheetId="13" r:id="rId14"/>
  </sheets>
  <externalReferences>
    <externalReference r:id="rId15"/>
  </externalReferences>
  <calcPr calcId="145621"/>
</workbook>
</file>

<file path=xl/calcChain.xml><?xml version="1.0" encoding="utf-8"?>
<calcChain xmlns="http://schemas.openxmlformats.org/spreadsheetml/2006/main">
  <c r="O31" i="15" l="1"/>
  <c r="H31" i="15"/>
  <c r="O29" i="15"/>
  <c r="H29" i="15"/>
  <c r="O27" i="15"/>
  <c r="H27" i="15"/>
  <c r="O25" i="15"/>
  <c r="H25" i="15"/>
  <c r="O23" i="15"/>
  <c r="H23" i="15"/>
  <c r="O21" i="15"/>
  <c r="H21" i="15"/>
  <c r="O19" i="15"/>
  <c r="H19" i="15"/>
  <c r="O17" i="15"/>
  <c r="H17" i="15"/>
  <c r="O15" i="15"/>
  <c r="H15" i="15"/>
  <c r="O13" i="15"/>
  <c r="H13" i="15"/>
  <c r="O11" i="15"/>
  <c r="H11" i="15"/>
  <c r="O9" i="15"/>
  <c r="H9" i="15"/>
  <c r="Q30" i="14"/>
  <c r="L30" i="14"/>
  <c r="K30" i="14"/>
  <c r="J30" i="14"/>
  <c r="I30" i="14"/>
  <c r="H30" i="14"/>
  <c r="G30" i="14"/>
  <c r="F30" i="14"/>
  <c r="E30" i="14"/>
  <c r="D30" i="14"/>
  <c r="C30" i="14"/>
  <c r="B30" i="14"/>
  <c r="M30" i="14" s="1"/>
  <c r="Q28" i="14"/>
  <c r="L28" i="14"/>
  <c r="K28" i="14"/>
  <c r="J28" i="14"/>
  <c r="I28" i="14"/>
  <c r="H28" i="14"/>
  <c r="G28" i="14"/>
  <c r="F28" i="14"/>
  <c r="E28" i="14"/>
  <c r="D28" i="14"/>
  <c r="C28" i="14"/>
  <c r="B28" i="14"/>
  <c r="M28" i="14" s="1"/>
  <c r="Q26" i="14"/>
  <c r="L26" i="14"/>
  <c r="K26" i="14"/>
  <c r="J26" i="14"/>
  <c r="I26" i="14"/>
  <c r="H26" i="14"/>
  <c r="G26" i="14"/>
  <c r="F26" i="14"/>
  <c r="E26" i="14"/>
  <c r="D26" i="14"/>
  <c r="C26" i="14"/>
  <c r="B26" i="14"/>
  <c r="M26" i="14" s="1"/>
  <c r="Q24" i="14"/>
  <c r="L24" i="14"/>
  <c r="K24" i="14"/>
  <c r="J24" i="14"/>
  <c r="I24" i="14"/>
  <c r="H24" i="14"/>
  <c r="G24" i="14"/>
  <c r="F24" i="14"/>
  <c r="E24" i="14"/>
  <c r="D24" i="14"/>
  <c r="C24" i="14"/>
  <c r="B24" i="14"/>
  <c r="M24" i="14" s="1"/>
  <c r="Q22" i="14"/>
  <c r="L22" i="14"/>
  <c r="K22" i="14"/>
  <c r="J22" i="14"/>
  <c r="I22" i="14"/>
  <c r="H22" i="14"/>
  <c r="G22" i="14"/>
  <c r="F22" i="14"/>
  <c r="E22" i="14"/>
  <c r="D22" i="14"/>
  <c r="C22" i="14"/>
  <c r="M22" i="14" s="1"/>
  <c r="B22" i="14"/>
  <c r="Q20" i="14"/>
  <c r="L20" i="14"/>
  <c r="K20" i="14"/>
  <c r="J20" i="14"/>
  <c r="I20" i="14"/>
  <c r="H20" i="14"/>
  <c r="G20" i="14"/>
  <c r="F20" i="14"/>
  <c r="E20" i="14"/>
  <c r="D20" i="14"/>
  <c r="C20" i="14"/>
  <c r="B20" i="14"/>
  <c r="M20" i="14" s="1"/>
  <c r="Q18" i="14"/>
  <c r="L18" i="14"/>
  <c r="K18" i="14"/>
  <c r="J18" i="14"/>
  <c r="I18" i="14"/>
  <c r="H18" i="14"/>
  <c r="G18" i="14"/>
  <c r="F18" i="14"/>
  <c r="E18" i="14"/>
  <c r="D18" i="14"/>
  <c r="C18" i="14"/>
  <c r="B18" i="14"/>
  <c r="M18" i="14" s="1"/>
  <c r="Q16" i="14"/>
  <c r="L16" i="14"/>
  <c r="K16" i="14"/>
  <c r="J16" i="14"/>
  <c r="I16" i="14"/>
  <c r="H16" i="14"/>
  <c r="G16" i="14"/>
  <c r="F16" i="14"/>
  <c r="E16" i="14"/>
  <c r="D16" i="14"/>
  <c r="C16" i="14"/>
  <c r="B16" i="14"/>
  <c r="M16" i="14" s="1"/>
  <c r="Q14" i="14"/>
  <c r="L14" i="14"/>
  <c r="K14" i="14"/>
  <c r="J14" i="14"/>
  <c r="I14" i="14"/>
  <c r="H14" i="14"/>
  <c r="G14" i="14"/>
  <c r="F14" i="14"/>
  <c r="E14" i="14"/>
  <c r="D14" i="14"/>
  <c r="C14" i="14"/>
  <c r="B14" i="14"/>
  <c r="M14" i="14" s="1"/>
  <c r="Q12" i="14"/>
  <c r="L12" i="14"/>
  <c r="K12" i="14"/>
  <c r="J12" i="14"/>
  <c r="I12" i="14"/>
  <c r="H12" i="14"/>
  <c r="G12" i="14"/>
  <c r="F12" i="14"/>
  <c r="E12" i="14"/>
  <c r="D12" i="14"/>
  <c r="C12" i="14"/>
  <c r="B12" i="14"/>
  <c r="M12" i="14" s="1"/>
  <c r="Q10" i="14"/>
  <c r="L10" i="14"/>
  <c r="K10" i="14"/>
  <c r="J10" i="14"/>
  <c r="I10" i="14"/>
  <c r="H10" i="14"/>
  <c r="G10" i="14"/>
  <c r="F10" i="14"/>
  <c r="E10" i="14"/>
  <c r="D10" i="14"/>
  <c r="C10" i="14"/>
  <c r="B10" i="14"/>
  <c r="M10" i="14" s="1"/>
  <c r="Q8" i="14"/>
  <c r="L8" i="14"/>
  <c r="K8" i="14"/>
  <c r="J8" i="14"/>
  <c r="I8" i="14"/>
  <c r="H8" i="14"/>
  <c r="G8" i="14"/>
  <c r="F8" i="14"/>
  <c r="E8" i="14"/>
  <c r="D8" i="14"/>
  <c r="C8" i="14"/>
  <c r="B8" i="14"/>
  <c r="M8" i="14" s="1"/>
  <c r="N573" i="11"/>
  <c r="M573" i="11"/>
  <c r="L573" i="11"/>
  <c r="K573" i="11"/>
  <c r="J573" i="11"/>
  <c r="I573" i="11"/>
  <c r="H573" i="11"/>
  <c r="G573" i="11"/>
  <c r="N572" i="11"/>
  <c r="M572" i="11"/>
  <c r="L572" i="11"/>
  <c r="K572" i="11"/>
  <c r="J572" i="11"/>
  <c r="I572" i="11"/>
  <c r="H572" i="11"/>
  <c r="G572" i="11"/>
  <c r="N571" i="11"/>
  <c r="M571" i="11"/>
  <c r="L571" i="11"/>
  <c r="K571" i="11"/>
  <c r="J571" i="11"/>
  <c r="I571" i="11"/>
  <c r="H571" i="11"/>
  <c r="G571" i="11"/>
  <c r="N570" i="11"/>
  <c r="M570" i="11"/>
  <c r="L570" i="11"/>
  <c r="K570" i="11"/>
  <c r="J570" i="11"/>
  <c r="I570" i="11"/>
  <c r="H570" i="11"/>
  <c r="G570" i="11"/>
  <c r="R567" i="11"/>
  <c r="Q567" i="11"/>
  <c r="P567" i="11"/>
  <c r="O567" i="11"/>
  <c r="N567" i="11"/>
  <c r="M567" i="11"/>
  <c r="L567" i="11"/>
  <c r="K567" i="11"/>
  <c r="J567" i="11"/>
  <c r="I567" i="11"/>
  <c r="H567" i="11"/>
  <c r="G567" i="11"/>
  <c r="R566" i="11"/>
  <c r="Q566" i="11"/>
  <c r="P566" i="11"/>
  <c r="O566" i="11"/>
  <c r="N566" i="11"/>
  <c r="M566" i="11"/>
  <c r="L566" i="11"/>
  <c r="K566" i="11"/>
  <c r="J566" i="11"/>
  <c r="I566" i="11"/>
  <c r="H566" i="11"/>
  <c r="G566" i="11"/>
  <c r="R565" i="11"/>
  <c r="Q565" i="11"/>
  <c r="P565" i="11"/>
  <c r="O565" i="11"/>
  <c r="N565" i="11"/>
  <c r="M565" i="11"/>
  <c r="L565" i="11"/>
  <c r="K565" i="11"/>
  <c r="J565" i="11"/>
  <c r="I565" i="11"/>
  <c r="H565" i="11"/>
  <c r="G565" i="11"/>
  <c r="R564" i="11"/>
  <c r="Q564" i="11"/>
  <c r="P564" i="11"/>
  <c r="O564" i="11"/>
  <c r="N564" i="11"/>
  <c r="M564" i="11"/>
  <c r="L564" i="11"/>
  <c r="K564" i="11"/>
  <c r="J564" i="11"/>
  <c r="I564" i="11"/>
  <c r="H564" i="11"/>
  <c r="G564" i="11"/>
  <c r="N525" i="11"/>
  <c r="M525" i="11"/>
  <c r="L525" i="11"/>
  <c r="K525" i="11"/>
  <c r="J525" i="11"/>
  <c r="I525" i="11"/>
  <c r="H525" i="11"/>
  <c r="G525" i="11"/>
  <c r="N524" i="11"/>
  <c r="M524" i="11"/>
  <c r="L524" i="11"/>
  <c r="K524" i="11"/>
  <c r="J524" i="11"/>
  <c r="I524" i="11"/>
  <c r="H524" i="11"/>
  <c r="G524" i="11"/>
  <c r="N523" i="11"/>
  <c r="M523" i="11"/>
  <c r="L523" i="11"/>
  <c r="K523" i="11"/>
  <c r="J523" i="11"/>
  <c r="I523" i="11"/>
  <c r="H523" i="11"/>
  <c r="G523" i="11"/>
  <c r="N522" i="11"/>
  <c r="M522" i="11"/>
  <c r="L522" i="11"/>
  <c r="K522" i="11"/>
  <c r="J522" i="11"/>
  <c r="I522" i="11"/>
  <c r="H522" i="11"/>
  <c r="G522" i="11"/>
  <c r="R519" i="11"/>
  <c r="Q519" i="11"/>
  <c r="P519" i="11"/>
  <c r="O519" i="11"/>
  <c r="N519" i="11"/>
  <c r="M519" i="11"/>
  <c r="L519" i="11"/>
  <c r="K519" i="11"/>
  <c r="J519" i="11"/>
  <c r="I519" i="11"/>
  <c r="H519" i="11"/>
  <c r="G519" i="11"/>
  <c r="R518" i="11"/>
  <c r="Q518" i="11"/>
  <c r="P518" i="11"/>
  <c r="O518" i="11"/>
  <c r="N518" i="11"/>
  <c r="M518" i="11"/>
  <c r="L518" i="11"/>
  <c r="K518" i="11"/>
  <c r="J518" i="11"/>
  <c r="I518" i="11"/>
  <c r="H518" i="11"/>
  <c r="G518" i="11"/>
  <c r="R517" i="11"/>
  <c r="Q517" i="11"/>
  <c r="P517" i="11"/>
  <c r="O517" i="11"/>
  <c r="N517" i="11"/>
  <c r="M517" i="11"/>
  <c r="L517" i="11"/>
  <c r="K517" i="11"/>
  <c r="J517" i="11"/>
  <c r="I517" i="11"/>
  <c r="H517" i="11"/>
  <c r="G517" i="11"/>
  <c r="R516" i="11"/>
  <c r="Q516" i="11"/>
  <c r="P516" i="11"/>
  <c r="O516" i="11"/>
  <c r="N516" i="11"/>
  <c r="M516" i="11"/>
  <c r="L516" i="11"/>
  <c r="K516" i="11"/>
  <c r="J516" i="11"/>
  <c r="I516" i="11"/>
  <c r="H516" i="11"/>
  <c r="G516" i="11"/>
  <c r="N477" i="11"/>
  <c r="M477" i="11"/>
  <c r="L477" i="11"/>
  <c r="K477" i="11"/>
  <c r="J477" i="11"/>
  <c r="I477" i="11"/>
  <c r="H477" i="11"/>
  <c r="G477" i="11"/>
  <c r="N476" i="11"/>
  <c r="M476" i="11"/>
  <c r="L476" i="11"/>
  <c r="K476" i="11"/>
  <c r="J476" i="11"/>
  <c r="I476" i="11"/>
  <c r="H476" i="11"/>
  <c r="G476" i="11"/>
  <c r="N475" i="11"/>
  <c r="M475" i="11"/>
  <c r="L475" i="11"/>
  <c r="K475" i="11"/>
  <c r="J475" i="11"/>
  <c r="I475" i="11"/>
  <c r="H475" i="11"/>
  <c r="G475" i="11"/>
  <c r="N474" i="11"/>
  <c r="M474" i="11"/>
  <c r="L474" i="11"/>
  <c r="K474" i="11"/>
  <c r="J474" i="11"/>
  <c r="I474" i="11"/>
  <c r="H474" i="11"/>
  <c r="G474" i="11"/>
  <c r="R471" i="11"/>
  <c r="Q471" i="11"/>
  <c r="P471" i="11"/>
  <c r="O471" i="11"/>
  <c r="N471" i="11"/>
  <c r="M471" i="11"/>
  <c r="L471" i="11"/>
  <c r="K471" i="11"/>
  <c r="J471" i="11"/>
  <c r="I471" i="11"/>
  <c r="H471" i="11"/>
  <c r="G471" i="11"/>
  <c r="R470" i="11"/>
  <c r="Q470" i="11"/>
  <c r="P470" i="11"/>
  <c r="O470" i="11"/>
  <c r="N470" i="11"/>
  <c r="M470" i="11"/>
  <c r="L470" i="11"/>
  <c r="K470" i="11"/>
  <c r="J470" i="11"/>
  <c r="I470" i="11"/>
  <c r="H470" i="11"/>
  <c r="G470" i="11"/>
  <c r="R469" i="11"/>
  <c r="Q469" i="11"/>
  <c r="P469" i="11"/>
  <c r="O469" i="11"/>
  <c r="N469" i="11"/>
  <c r="M469" i="11"/>
  <c r="L469" i="11"/>
  <c r="K469" i="11"/>
  <c r="J469" i="11"/>
  <c r="I469" i="11"/>
  <c r="H469" i="11"/>
  <c r="G469" i="11"/>
  <c r="R468" i="11"/>
  <c r="Q468" i="11"/>
  <c r="P468" i="11"/>
  <c r="O468" i="11"/>
  <c r="N468" i="11"/>
  <c r="M468" i="11"/>
  <c r="L468" i="11"/>
  <c r="K468" i="11"/>
  <c r="J468" i="11"/>
  <c r="I468" i="11"/>
  <c r="H468" i="11"/>
  <c r="G468" i="11"/>
  <c r="N429" i="11"/>
  <c r="M429" i="11"/>
  <c r="L429" i="11"/>
  <c r="K429" i="11"/>
  <c r="J429" i="11"/>
  <c r="I429" i="11"/>
  <c r="H429" i="11"/>
  <c r="G429" i="11"/>
  <c r="N428" i="11"/>
  <c r="M428" i="11"/>
  <c r="L428" i="11"/>
  <c r="K428" i="11"/>
  <c r="J428" i="11"/>
  <c r="I428" i="11"/>
  <c r="H428" i="11"/>
  <c r="G428" i="11"/>
  <c r="N427" i="11"/>
  <c r="M427" i="11"/>
  <c r="L427" i="11"/>
  <c r="K427" i="11"/>
  <c r="J427" i="11"/>
  <c r="I427" i="11"/>
  <c r="H427" i="11"/>
  <c r="G427" i="11"/>
  <c r="N426" i="11"/>
  <c r="M426" i="11"/>
  <c r="L426" i="11"/>
  <c r="K426" i="11"/>
  <c r="J426" i="11"/>
  <c r="I426" i="11"/>
  <c r="H426" i="11"/>
  <c r="G426" i="11"/>
  <c r="R423" i="11"/>
  <c r="Q423" i="11"/>
  <c r="P423" i="11"/>
  <c r="O423" i="11"/>
  <c r="N423" i="11"/>
  <c r="M423" i="11"/>
  <c r="L423" i="11"/>
  <c r="K423" i="11"/>
  <c r="J423" i="11"/>
  <c r="I423" i="11"/>
  <c r="H423" i="11"/>
  <c r="G423" i="11"/>
  <c r="R422" i="11"/>
  <c r="Q422" i="11"/>
  <c r="P422" i="11"/>
  <c r="O422" i="11"/>
  <c r="N422" i="11"/>
  <c r="M422" i="11"/>
  <c r="L422" i="11"/>
  <c r="K422" i="11"/>
  <c r="J422" i="11"/>
  <c r="I422" i="11"/>
  <c r="H422" i="11"/>
  <c r="G422" i="11"/>
  <c r="R421" i="11"/>
  <c r="Q421" i="11"/>
  <c r="P421" i="11"/>
  <c r="O421" i="11"/>
  <c r="N421" i="11"/>
  <c r="M421" i="11"/>
  <c r="L421" i="11"/>
  <c r="K421" i="11"/>
  <c r="J421" i="11"/>
  <c r="I421" i="11"/>
  <c r="H421" i="11"/>
  <c r="G421" i="11"/>
  <c r="R420" i="11"/>
  <c r="Q420" i="11"/>
  <c r="P420" i="11"/>
  <c r="O420" i="11"/>
  <c r="N420" i="11"/>
  <c r="M420" i="11"/>
  <c r="L420" i="11"/>
  <c r="K420" i="11"/>
  <c r="J420" i="11"/>
  <c r="I420" i="11"/>
  <c r="H420" i="11"/>
  <c r="G420" i="11"/>
  <c r="N381" i="11"/>
  <c r="M381" i="11"/>
  <c r="L381" i="11"/>
  <c r="K381" i="11"/>
  <c r="J381" i="11"/>
  <c r="I381" i="11"/>
  <c r="H381" i="11"/>
  <c r="G381" i="11"/>
  <c r="N380" i="11"/>
  <c r="M380" i="11"/>
  <c r="L380" i="11"/>
  <c r="K380" i="11"/>
  <c r="J380" i="11"/>
  <c r="I380" i="11"/>
  <c r="H380" i="11"/>
  <c r="G380" i="11"/>
  <c r="N379" i="11"/>
  <c r="M379" i="11"/>
  <c r="L379" i="11"/>
  <c r="K379" i="11"/>
  <c r="J379" i="11"/>
  <c r="I379" i="11"/>
  <c r="H379" i="11"/>
  <c r="G379" i="11"/>
  <c r="N378" i="11"/>
  <c r="M378" i="11"/>
  <c r="L378" i="11"/>
  <c r="K378" i="11"/>
  <c r="J378" i="11"/>
  <c r="I378" i="11"/>
  <c r="H378" i="11"/>
  <c r="G378" i="11"/>
  <c r="R375" i="11"/>
  <c r="Q375" i="11"/>
  <c r="P375" i="11"/>
  <c r="O375" i="11"/>
  <c r="N375" i="11"/>
  <c r="M375" i="11"/>
  <c r="L375" i="11"/>
  <c r="K375" i="11"/>
  <c r="J375" i="11"/>
  <c r="I375" i="11"/>
  <c r="H375" i="11"/>
  <c r="G375" i="11"/>
  <c r="R374" i="11"/>
  <c r="Q374" i="11"/>
  <c r="P374" i="11"/>
  <c r="O374" i="11"/>
  <c r="N374" i="11"/>
  <c r="M374" i="11"/>
  <c r="L374" i="11"/>
  <c r="K374" i="11"/>
  <c r="J374" i="11"/>
  <c r="I374" i="11"/>
  <c r="H374" i="11"/>
  <c r="G374" i="11"/>
  <c r="R373" i="11"/>
  <c r="Q373" i="11"/>
  <c r="P373" i="11"/>
  <c r="O373" i="11"/>
  <c r="N373" i="11"/>
  <c r="M373" i="11"/>
  <c r="L373" i="11"/>
  <c r="K373" i="11"/>
  <c r="J373" i="11"/>
  <c r="I373" i="11"/>
  <c r="H373" i="11"/>
  <c r="G373" i="11"/>
  <c r="R372" i="11"/>
  <c r="Q372" i="11"/>
  <c r="P372" i="11"/>
  <c r="O372" i="11"/>
  <c r="N372" i="11"/>
  <c r="M372" i="11"/>
  <c r="L372" i="11"/>
  <c r="K372" i="11"/>
  <c r="J372" i="11"/>
  <c r="I372" i="11"/>
  <c r="H372" i="11"/>
  <c r="G372" i="11"/>
  <c r="N333" i="11"/>
  <c r="M333" i="11"/>
  <c r="L333" i="11"/>
  <c r="K333" i="11"/>
  <c r="J333" i="11"/>
  <c r="I333" i="11"/>
  <c r="H333" i="11"/>
  <c r="G333" i="11"/>
  <c r="N332" i="11"/>
  <c r="M332" i="11"/>
  <c r="L332" i="11"/>
  <c r="K332" i="11"/>
  <c r="J332" i="11"/>
  <c r="I332" i="11"/>
  <c r="H332" i="11"/>
  <c r="G332" i="11"/>
  <c r="N331" i="11"/>
  <c r="M331" i="11"/>
  <c r="L331" i="11"/>
  <c r="K331" i="11"/>
  <c r="J331" i="11"/>
  <c r="I331" i="11"/>
  <c r="H331" i="11"/>
  <c r="G331" i="11"/>
  <c r="N330" i="11"/>
  <c r="M330" i="11"/>
  <c r="L330" i="11"/>
  <c r="K330" i="11"/>
  <c r="J330" i="11"/>
  <c r="I330" i="11"/>
  <c r="H330" i="11"/>
  <c r="G330" i="11"/>
  <c r="R327" i="11"/>
  <c r="Q327" i="11"/>
  <c r="P327" i="11"/>
  <c r="O327" i="11"/>
  <c r="N327" i="11"/>
  <c r="M327" i="11"/>
  <c r="L327" i="11"/>
  <c r="K327" i="11"/>
  <c r="J327" i="11"/>
  <c r="I327" i="11"/>
  <c r="H327" i="11"/>
  <c r="G327" i="11"/>
  <c r="R326" i="11"/>
  <c r="Q326" i="11"/>
  <c r="P326" i="11"/>
  <c r="O326" i="11"/>
  <c r="N326" i="11"/>
  <c r="M326" i="11"/>
  <c r="L326" i="11"/>
  <c r="K326" i="11"/>
  <c r="J326" i="11"/>
  <c r="I326" i="11"/>
  <c r="H326" i="11"/>
  <c r="G326" i="11"/>
  <c r="R325" i="11"/>
  <c r="Q325" i="11"/>
  <c r="P325" i="11"/>
  <c r="O325" i="11"/>
  <c r="N325" i="11"/>
  <c r="M325" i="11"/>
  <c r="L325" i="11"/>
  <c r="K325" i="11"/>
  <c r="J325" i="11"/>
  <c r="I325" i="11"/>
  <c r="H325" i="11"/>
  <c r="G325" i="11"/>
  <c r="R324" i="11"/>
  <c r="Q324" i="11"/>
  <c r="P324" i="11"/>
  <c r="O324" i="11"/>
  <c r="N324" i="11"/>
  <c r="M324" i="11"/>
  <c r="L324" i="11"/>
  <c r="K324" i="11"/>
  <c r="J324" i="11"/>
  <c r="I324" i="11"/>
  <c r="H324" i="11"/>
  <c r="G324" i="11"/>
  <c r="N285" i="11"/>
  <c r="M285" i="11"/>
  <c r="L285" i="11"/>
  <c r="K285" i="11"/>
  <c r="J285" i="11"/>
  <c r="I285" i="11"/>
  <c r="H285" i="11"/>
  <c r="G285" i="11"/>
  <c r="N284" i="11"/>
  <c r="M284" i="11"/>
  <c r="L284" i="11"/>
  <c r="K284" i="11"/>
  <c r="J284" i="11"/>
  <c r="I284" i="11"/>
  <c r="H284" i="11"/>
  <c r="G284" i="11"/>
  <c r="N283" i="11"/>
  <c r="M283" i="11"/>
  <c r="L283" i="11"/>
  <c r="K283" i="11"/>
  <c r="J283" i="11"/>
  <c r="I283" i="11"/>
  <c r="H283" i="11"/>
  <c r="G283" i="11"/>
  <c r="N282" i="11"/>
  <c r="M282" i="11"/>
  <c r="L282" i="11"/>
  <c r="K282" i="11"/>
  <c r="J282" i="11"/>
  <c r="I282" i="11"/>
  <c r="H282" i="11"/>
  <c r="G282" i="11"/>
  <c r="R279" i="11"/>
  <c r="Q279" i="11"/>
  <c r="P279" i="11"/>
  <c r="O279" i="11"/>
  <c r="N279" i="11"/>
  <c r="M279" i="11"/>
  <c r="L279" i="11"/>
  <c r="K279" i="11"/>
  <c r="J279" i="11"/>
  <c r="I279" i="11"/>
  <c r="H279" i="11"/>
  <c r="G279" i="11"/>
  <c r="R278" i="11"/>
  <c r="Q278" i="11"/>
  <c r="P278" i="11"/>
  <c r="O278" i="11"/>
  <c r="N278" i="11"/>
  <c r="M278" i="11"/>
  <c r="L278" i="11"/>
  <c r="K278" i="11"/>
  <c r="J278" i="11"/>
  <c r="I278" i="11"/>
  <c r="H278" i="11"/>
  <c r="G278" i="11"/>
  <c r="R277" i="11"/>
  <c r="Q277" i="11"/>
  <c r="P277" i="11"/>
  <c r="O277" i="11"/>
  <c r="N277" i="11"/>
  <c r="M277" i="11"/>
  <c r="L277" i="11"/>
  <c r="K277" i="11"/>
  <c r="J277" i="11"/>
  <c r="I277" i="11"/>
  <c r="H277" i="11"/>
  <c r="G277" i="11"/>
  <c r="R276" i="11"/>
  <c r="Q276" i="11"/>
  <c r="P276" i="11"/>
  <c r="O276" i="11"/>
  <c r="N276" i="11"/>
  <c r="M276" i="11"/>
  <c r="L276" i="11"/>
  <c r="K276" i="11"/>
  <c r="J276" i="11"/>
  <c r="I276" i="11"/>
  <c r="H276" i="11"/>
  <c r="G276" i="11"/>
  <c r="N237" i="11"/>
  <c r="M237" i="11"/>
  <c r="L237" i="11"/>
  <c r="K237" i="11"/>
  <c r="J237" i="11"/>
  <c r="I237" i="11"/>
  <c r="H237" i="11"/>
  <c r="G237" i="11"/>
  <c r="N236" i="11"/>
  <c r="M236" i="11"/>
  <c r="L236" i="11"/>
  <c r="K236" i="11"/>
  <c r="J236" i="11"/>
  <c r="I236" i="11"/>
  <c r="H236" i="11"/>
  <c r="G236" i="11"/>
  <c r="N235" i="11"/>
  <c r="M235" i="11"/>
  <c r="L235" i="11"/>
  <c r="K235" i="11"/>
  <c r="J235" i="11"/>
  <c r="I235" i="11"/>
  <c r="H235" i="11"/>
  <c r="G235" i="11"/>
  <c r="N234" i="11"/>
  <c r="M234" i="11"/>
  <c r="L234" i="11"/>
  <c r="K234" i="11"/>
  <c r="J234" i="11"/>
  <c r="I234" i="11"/>
  <c r="H234" i="11"/>
  <c r="G234" i="11"/>
  <c r="R231" i="11"/>
  <c r="Q231" i="11"/>
  <c r="P231" i="11"/>
  <c r="O231" i="11"/>
  <c r="N231" i="11"/>
  <c r="M231" i="11"/>
  <c r="L231" i="11"/>
  <c r="K231" i="11"/>
  <c r="J231" i="11"/>
  <c r="I231" i="11"/>
  <c r="H231" i="11"/>
  <c r="G231" i="11"/>
  <c r="R230" i="11"/>
  <c r="Q230" i="11"/>
  <c r="P230" i="11"/>
  <c r="O230" i="11"/>
  <c r="N230" i="11"/>
  <c r="M230" i="11"/>
  <c r="L230" i="11"/>
  <c r="K230" i="11"/>
  <c r="J230" i="11"/>
  <c r="I230" i="11"/>
  <c r="H230" i="11"/>
  <c r="G230" i="11"/>
  <c r="R229" i="11"/>
  <c r="Q229" i="11"/>
  <c r="P229" i="11"/>
  <c r="O229" i="11"/>
  <c r="N229" i="11"/>
  <c r="M229" i="11"/>
  <c r="L229" i="11"/>
  <c r="K229" i="11"/>
  <c r="J229" i="11"/>
  <c r="I229" i="11"/>
  <c r="H229" i="11"/>
  <c r="G229" i="11"/>
  <c r="R228" i="11"/>
  <c r="Q228" i="11"/>
  <c r="P228" i="11"/>
  <c r="O228" i="11"/>
  <c r="N228" i="11"/>
  <c r="M228" i="11"/>
  <c r="L228" i="11"/>
  <c r="K228" i="11"/>
  <c r="J228" i="11"/>
  <c r="I228" i="11"/>
  <c r="H228" i="11"/>
  <c r="G228" i="11"/>
  <c r="N189" i="11"/>
  <c r="M189" i="11"/>
  <c r="L189" i="11"/>
  <c r="K189" i="11"/>
  <c r="J189" i="11"/>
  <c r="I189" i="11"/>
  <c r="H189" i="11"/>
  <c r="G189" i="11"/>
  <c r="N188" i="11"/>
  <c r="M188" i="11"/>
  <c r="L188" i="11"/>
  <c r="K188" i="11"/>
  <c r="J188" i="11"/>
  <c r="I188" i="11"/>
  <c r="H188" i="11"/>
  <c r="G188" i="11"/>
  <c r="N187" i="11"/>
  <c r="M187" i="11"/>
  <c r="L187" i="11"/>
  <c r="K187" i="11"/>
  <c r="J187" i="11"/>
  <c r="I187" i="11"/>
  <c r="H187" i="11"/>
  <c r="G187" i="11"/>
  <c r="N186" i="11"/>
  <c r="M186" i="11"/>
  <c r="L186" i="11"/>
  <c r="K186" i="11"/>
  <c r="J186" i="11"/>
  <c r="I186" i="11"/>
  <c r="H186" i="11"/>
  <c r="G186" i="11"/>
  <c r="R183" i="11"/>
  <c r="Q183" i="11"/>
  <c r="P183" i="11"/>
  <c r="O183" i="11"/>
  <c r="N183" i="11"/>
  <c r="M183" i="11"/>
  <c r="L183" i="11"/>
  <c r="K183" i="11"/>
  <c r="J183" i="11"/>
  <c r="I183" i="11"/>
  <c r="H183" i="11"/>
  <c r="G183" i="11"/>
  <c r="R182" i="11"/>
  <c r="Q182" i="11"/>
  <c r="P182" i="11"/>
  <c r="O182" i="11"/>
  <c r="N182" i="11"/>
  <c r="M182" i="11"/>
  <c r="L182" i="11"/>
  <c r="K182" i="11"/>
  <c r="J182" i="11"/>
  <c r="I182" i="11"/>
  <c r="H182" i="11"/>
  <c r="G182" i="11"/>
  <c r="R181" i="11"/>
  <c r="Q181" i="11"/>
  <c r="P181" i="11"/>
  <c r="O181" i="11"/>
  <c r="N181" i="11"/>
  <c r="M181" i="11"/>
  <c r="L181" i="11"/>
  <c r="K181" i="11"/>
  <c r="J181" i="11"/>
  <c r="I181" i="11"/>
  <c r="H181" i="11"/>
  <c r="G181" i="11"/>
  <c r="R180" i="11"/>
  <c r="Q180" i="11"/>
  <c r="P180" i="11"/>
  <c r="O180" i="11"/>
  <c r="N180" i="11"/>
  <c r="M180" i="11"/>
  <c r="L180" i="11"/>
  <c r="K180" i="11"/>
  <c r="J180" i="11"/>
  <c r="I180" i="11"/>
  <c r="H180" i="11"/>
  <c r="G180" i="11"/>
  <c r="N141" i="11"/>
  <c r="M141" i="11"/>
  <c r="L141" i="11"/>
  <c r="K141" i="11"/>
  <c r="J141" i="11"/>
  <c r="I141" i="11"/>
  <c r="H141" i="11"/>
  <c r="G141" i="11"/>
  <c r="N140" i="11"/>
  <c r="M140" i="11"/>
  <c r="L140" i="11"/>
  <c r="K140" i="11"/>
  <c r="J140" i="11"/>
  <c r="I140" i="11"/>
  <c r="H140" i="11"/>
  <c r="G140" i="11"/>
  <c r="N139" i="11"/>
  <c r="M139" i="11"/>
  <c r="L139" i="11"/>
  <c r="K139" i="11"/>
  <c r="J139" i="11"/>
  <c r="I139" i="11"/>
  <c r="H139" i="11"/>
  <c r="G139" i="11"/>
  <c r="N138" i="11"/>
  <c r="M138" i="11"/>
  <c r="L138" i="11"/>
  <c r="K138" i="11"/>
  <c r="J138" i="11"/>
  <c r="I138" i="11"/>
  <c r="H138" i="11"/>
  <c r="G138" i="11"/>
  <c r="R135" i="11"/>
  <c r="Q135" i="11"/>
  <c r="P135" i="11"/>
  <c r="O135" i="11"/>
  <c r="N135" i="11"/>
  <c r="M135" i="11"/>
  <c r="L135" i="11"/>
  <c r="K135" i="11"/>
  <c r="J135" i="11"/>
  <c r="I135" i="11"/>
  <c r="H135" i="11"/>
  <c r="G135" i="11"/>
  <c r="R134" i="11"/>
  <c r="Q134" i="11"/>
  <c r="P134" i="11"/>
  <c r="O134" i="11"/>
  <c r="N134" i="11"/>
  <c r="M134" i="11"/>
  <c r="L134" i="11"/>
  <c r="K134" i="11"/>
  <c r="J134" i="11"/>
  <c r="I134" i="11"/>
  <c r="H134" i="11"/>
  <c r="G134" i="11"/>
  <c r="R133" i="11"/>
  <c r="Q133" i="11"/>
  <c r="P133" i="11"/>
  <c r="O133" i="11"/>
  <c r="N133" i="11"/>
  <c r="M133" i="11"/>
  <c r="L133" i="11"/>
  <c r="K133" i="11"/>
  <c r="J133" i="11"/>
  <c r="I133" i="11"/>
  <c r="H133" i="11"/>
  <c r="G133" i="11"/>
  <c r="R132" i="11"/>
  <c r="Q132" i="11"/>
  <c r="P132" i="11"/>
  <c r="O132" i="11"/>
  <c r="N132" i="11"/>
  <c r="M132" i="11"/>
  <c r="L132" i="11"/>
  <c r="K132" i="11"/>
  <c r="J132" i="11"/>
  <c r="I132" i="11"/>
  <c r="H132" i="11"/>
  <c r="G132" i="11"/>
  <c r="N93" i="11"/>
  <c r="M93" i="11"/>
  <c r="L93" i="11"/>
  <c r="K93" i="11"/>
  <c r="J93" i="11"/>
  <c r="I93" i="11"/>
  <c r="H93" i="11"/>
  <c r="G93" i="11"/>
  <c r="N92" i="11"/>
  <c r="M92" i="11"/>
  <c r="L92" i="11"/>
  <c r="K92" i="11"/>
  <c r="J92" i="11"/>
  <c r="I92" i="11"/>
  <c r="H92" i="11"/>
  <c r="G92" i="11"/>
  <c r="N91" i="11"/>
  <c r="M91" i="11"/>
  <c r="L91" i="11"/>
  <c r="K91" i="11"/>
  <c r="J91" i="11"/>
  <c r="I91" i="11"/>
  <c r="H91" i="11"/>
  <c r="G91" i="11"/>
  <c r="N90" i="11"/>
  <c r="M90" i="11"/>
  <c r="L90" i="11"/>
  <c r="K90" i="11"/>
  <c r="J90" i="11"/>
  <c r="I90" i="11"/>
  <c r="H90" i="11"/>
  <c r="G90" i="11"/>
  <c r="R87" i="11"/>
  <c r="Q87" i="11"/>
  <c r="P87" i="11"/>
  <c r="O87" i="11"/>
  <c r="N87" i="11"/>
  <c r="M87" i="11"/>
  <c r="L87" i="11"/>
  <c r="K87" i="11"/>
  <c r="J87" i="11"/>
  <c r="I87" i="11"/>
  <c r="H87" i="11"/>
  <c r="G87" i="11"/>
  <c r="R86" i="11"/>
  <c r="Q86" i="11"/>
  <c r="P86" i="11"/>
  <c r="O86" i="11"/>
  <c r="N86" i="11"/>
  <c r="M86" i="11"/>
  <c r="L86" i="11"/>
  <c r="K86" i="11"/>
  <c r="J86" i="11"/>
  <c r="I86" i="11"/>
  <c r="H86" i="11"/>
  <c r="G86" i="11"/>
  <c r="R85" i="11"/>
  <c r="Q85" i="11"/>
  <c r="P85" i="11"/>
  <c r="O85" i="11"/>
  <c r="N85" i="11"/>
  <c r="M85" i="11"/>
  <c r="L85" i="11"/>
  <c r="K85" i="11"/>
  <c r="J85" i="11"/>
  <c r="I85" i="11"/>
  <c r="H85" i="11"/>
  <c r="G85" i="11"/>
  <c r="R84" i="11"/>
  <c r="Q84" i="11"/>
  <c r="P84" i="11"/>
  <c r="O84" i="11"/>
  <c r="N84" i="11"/>
  <c r="M84" i="11"/>
  <c r="L84" i="11"/>
  <c r="K84" i="11"/>
  <c r="J84" i="11"/>
  <c r="I84" i="11"/>
  <c r="H84" i="11"/>
  <c r="G84" i="11"/>
  <c r="N43" i="11"/>
  <c r="M43" i="11"/>
  <c r="L43" i="11"/>
  <c r="K43" i="11"/>
  <c r="J43" i="11"/>
  <c r="I43" i="11"/>
  <c r="H43" i="11"/>
  <c r="G43" i="11"/>
  <c r="N42" i="11"/>
  <c r="M42" i="11"/>
  <c r="L42" i="11"/>
  <c r="K42" i="11"/>
  <c r="J42" i="11"/>
  <c r="I42" i="11"/>
  <c r="H42" i="11"/>
  <c r="G42" i="11"/>
  <c r="N41" i="11"/>
  <c r="M41" i="11"/>
  <c r="L41" i="11"/>
  <c r="K41" i="11"/>
  <c r="J41" i="11"/>
  <c r="I41" i="11"/>
  <c r="H41" i="11"/>
  <c r="G41" i="11"/>
  <c r="N40" i="11"/>
  <c r="M40" i="11"/>
  <c r="L40" i="11"/>
  <c r="K40" i="11"/>
  <c r="J40" i="11"/>
  <c r="I40" i="11"/>
  <c r="H40" i="11"/>
  <c r="G40" i="11"/>
  <c r="R37" i="11"/>
  <c r="Q37" i="11"/>
  <c r="P37" i="11"/>
  <c r="O37" i="11"/>
  <c r="N37" i="11"/>
  <c r="M37" i="11"/>
  <c r="L37" i="11"/>
  <c r="K37" i="11"/>
  <c r="J37" i="11"/>
  <c r="I37" i="11"/>
  <c r="H37" i="11"/>
  <c r="G37" i="11"/>
  <c r="R36" i="11"/>
  <c r="Q36" i="11"/>
  <c r="P36" i="11"/>
  <c r="O36" i="11"/>
  <c r="N36" i="11"/>
  <c r="M36" i="11"/>
  <c r="L36" i="11"/>
  <c r="K36" i="11"/>
  <c r="J36" i="11"/>
  <c r="I36" i="11"/>
  <c r="H36" i="11"/>
  <c r="G36" i="11"/>
  <c r="R35" i="11"/>
  <c r="Q35" i="11"/>
  <c r="P35" i="11"/>
  <c r="O35" i="11"/>
  <c r="N35" i="11"/>
  <c r="M35" i="11"/>
  <c r="L35" i="11"/>
  <c r="K35" i="11"/>
  <c r="J35" i="11"/>
  <c r="I35" i="11"/>
  <c r="H35" i="11"/>
  <c r="G35" i="11"/>
  <c r="R34" i="11"/>
  <c r="Q34" i="11"/>
  <c r="P34" i="11"/>
  <c r="O34" i="11"/>
  <c r="N34" i="11"/>
  <c r="M34" i="11"/>
  <c r="L34" i="11"/>
  <c r="K34" i="11"/>
  <c r="J34" i="11"/>
  <c r="I34" i="11"/>
  <c r="H34" i="11"/>
  <c r="G34" i="11"/>
  <c r="R37" i="10"/>
  <c r="Q37" i="10"/>
  <c r="P37" i="10"/>
  <c r="O37" i="10"/>
  <c r="N37" i="10"/>
  <c r="M37" i="10"/>
  <c r="L37" i="10"/>
  <c r="K37" i="10"/>
  <c r="J37" i="10"/>
  <c r="I37" i="10"/>
  <c r="H37" i="10"/>
  <c r="G37" i="10"/>
  <c r="R36" i="10"/>
  <c r="Q36" i="10"/>
  <c r="P36" i="10"/>
  <c r="O36" i="10"/>
  <c r="N36" i="10"/>
  <c r="M36" i="10"/>
  <c r="L36" i="10"/>
  <c r="K36" i="10"/>
  <c r="J36" i="10"/>
  <c r="I36" i="10"/>
  <c r="H36" i="10"/>
  <c r="G36" i="10"/>
  <c r="R35" i="10"/>
  <c r="Q35" i="10"/>
  <c r="P35" i="10"/>
  <c r="O35" i="10"/>
  <c r="N35" i="10"/>
  <c r="M35" i="10"/>
  <c r="L35" i="10"/>
  <c r="K35" i="10"/>
  <c r="J35" i="10"/>
  <c r="I35" i="10"/>
  <c r="H35" i="10"/>
  <c r="G35" i="10"/>
  <c r="R34" i="10"/>
  <c r="Q34" i="10"/>
  <c r="P34" i="10"/>
  <c r="O34" i="10"/>
  <c r="N34" i="10"/>
  <c r="M34" i="10"/>
  <c r="L34" i="10"/>
  <c r="K34" i="10"/>
  <c r="J34" i="10"/>
  <c r="I34" i="10"/>
  <c r="H34" i="10"/>
  <c r="G34" i="10"/>
  <c r="N35" i="9"/>
  <c r="N32" i="9"/>
  <c r="O29" i="9"/>
  <c r="N29" i="9"/>
  <c r="N26" i="9"/>
  <c r="N23" i="9"/>
  <c r="N20" i="9"/>
  <c r="N17" i="9"/>
  <c r="N14" i="9"/>
  <c r="N11" i="9"/>
  <c r="N8" i="9"/>
  <c r="N5" i="9"/>
  <c r="U32" i="7"/>
  <c r="J29" i="7"/>
  <c r="I29" i="7"/>
  <c r="H29" i="7"/>
  <c r="G29" i="7"/>
  <c r="F29" i="7"/>
  <c r="E29" i="7"/>
  <c r="D29" i="7"/>
  <c r="C29" i="7"/>
  <c r="J27" i="7"/>
  <c r="I27" i="7"/>
  <c r="H27" i="7"/>
  <c r="G27" i="7"/>
  <c r="F27" i="7"/>
  <c r="E27" i="7"/>
  <c r="D27" i="7"/>
  <c r="C27" i="7"/>
  <c r="J25" i="7"/>
  <c r="I25" i="7"/>
  <c r="H25" i="7"/>
  <c r="G25" i="7"/>
  <c r="F25" i="7"/>
  <c r="E25" i="7"/>
  <c r="D25" i="7"/>
  <c r="C25" i="7"/>
  <c r="J23" i="7"/>
  <c r="I23" i="7"/>
  <c r="H23" i="7"/>
  <c r="G23" i="7"/>
  <c r="F23" i="7"/>
  <c r="E23" i="7"/>
  <c r="D23" i="7"/>
  <c r="C23" i="7"/>
  <c r="J21" i="7"/>
  <c r="I21" i="7"/>
  <c r="H21" i="7"/>
  <c r="G21" i="7"/>
  <c r="F21" i="7"/>
  <c r="E21" i="7"/>
  <c r="D21" i="7"/>
  <c r="C21" i="7"/>
  <c r="J19" i="7"/>
  <c r="I19" i="7"/>
  <c r="H19" i="7"/>
  <c r="G19" i="7"/>
  <c r="F19" i="7"/>
  <c r="E19" i="7"/>
  <c r="D19" i="7"/>
  <c r="C19" i="7"/>
  <c r="J17" i="7"/>
  <c r="I17" i="7"/>
  <c r="H17" i="7"/>
  <c r="G17" i="7"/>
  <c r="F17" i="7"/>
  <c r="E17" i="7"/>
  <c r="D17" i="7"/>
  <c r="C17" i="7"/>
  <c r="J15" i="7"/>
  <c r="I15" i="7"/>
  <c r="H15" i="7"/>
  <c r="G15" i="7"/>
  <c r="F15" i="7"/>
  <c r="E15" i="7"/>
  <c r="D15" i="7"/>
  <c r="C15" i="7"/>
  <c r="J13" i="7"/>
  <c r="I13" i="7"/>
  <c r="H13" i="7"/>
  <c r="G13" i="7"/>
  <c r="F13" i="7"/>
  <c r="E13" i="7"/>
  <c r="D13" i="7"/>
  <c r="C13" i="7"/>
  <c r="J11" i="7"/>
  <c r="I11" i="7"/>
  <c r="H11" i="7"/>
  <c r="G11" i="7"/>
  <c r="F11" i="7"/>
  <c r="E11" i="7"/>
  <c r="D11" i="7"/>
  <c r="C11" i="7"/>
  <c r="J9" i="7"/>
  <c r="I9" i="7"/>
  <c r="H9" i="7"/>
  <c r="G9" i="7"/>
  <c r="F9" i="7"/>
  <c r="E9" i="7"/>
  <c r="D9" i="7"/>
  <c r="C9" i="7"/>
  <c r="J7" i="7"/>
  <c r="I7" i="7"/>
  <c r="H7" i="7"/>
  <c r="G7" i="7"/>
  <c r="F7" i="7"/>
  <c r="E7" i="7"/>
  <c r="D7" i="7"/>
  <c r="C7" i="7"/>
  <c r="L30" i="6"/>
  <c r="L28" i="6"/>
  <c r="L26" i="6"/>
  <c r="L24" i="6"/>
  <c r="L22" i="6"/>
  <c r="L20" i="6"/>
  <c r="L18" i="6"/>
  <c r="L16" i="6"/>
  <c r="L14" i="6"/>
  <c r="L12" i="6"/>
  <c r="L10" i="6"/>
  <c r="L8" i="6"/>
  <c r="L30" i="5"/>
  <c r="L28" i="5"/>
  <c r="L26" i="5"/>
  <c r="L24" i="5"/>
  <c r="L22" i="5"/>
  <c r="L20" i="5"/>
  <c r="L18" i="5"/>
  <c r="L16" i="5"/>
  <c r="L14" i="5"/>
  <c r="L12" i="5"/>
  <c r="L10" i="5"/>
  <c r="L8" i="5"/>
  <c r="L30" i="4"/>
  <c r="L28" i="4"/>
  <c r="F27" i="3" s="1"/>
  <c r="O36" i="3" s="1"/>
  <c r="AL36" i="3" s="1"/>
  <c r="BC36" i="3" s="1"/>
  <c r="L26" i="4"/>
  <c r="L24" i="4"/>
  <c r="F23" i="3" s="1"/>
  <c r="M36" i="3" s="1"/>
  <c r="AJ36" i="3" s="1"/>
  <c r="BA36" i="3" s="1"/>
  <c r="L22" i="4"/>
  <c r="L20" i="4"/>
  <c r="F19" i="3" s="1"/>
  <c r="K36" i="3" s="1"/>
  <c r="AH36" i="3" s="1"/>
  <c r="AY36" i="3" s="1"/>
  <c r="L18" i="4"/>
  <c r="L16" i="4"/>
  <c r="F15" i="3" s="1"/>
  <c r="I36" i="3" s="1"/>
  <c r="AF36" i="3" s="1"/>
  <c r="AW36" i="3" s="1"/>
  <c r="L14" i="4"/>
  <c r="L12" i="4"/>
  <c r="F11" i="3" s="1"/>
  <c r="G36" i="3" s="1"/>
  <c r="AD36" i="3" s="1"/>
  <c r="AU36" i="3" s="1"/>
  <c r="L10" i="4"/>
  <c r="L8" i="4"/>
  <c r="F7" i="3" s="1"/>
  <c r="E36" i="3" s="1"/>
  <c r="AB36" i="3" s="1"/>
  <c r="AS36" i="3" s="1"/>
  <c r="AY32" i="3"/>
  <c r="BA31" i="3"/>
  <c r="U31" i="3"/>
  <c r="F29" i="3"/>
  <c r="P36" i="3" s="1"/>
  <c r="AM36" i="3" s="1"/>
  <c r="BD36" i="3" s="1"/>
  <c r="D29" i="3"/>
  <c r="C29" i="3"/>
  <c r="D27" i="3"/>
  <c r="C27" i="3"/>
  <c r="F25" i="3"/>
  <c r="N36" i="3" s="1"/>
  <c r="AK36" i="3" s="1"/>
  <c r="BB36" i="3" s="1"/>
  <c r="D25" i="3"/>
  <c r="C25" i="3"/>
  <c r="D23" i="3"/>
  <c r="C23" i="3"/>
  <c r="F21" i="3"/>
  <c r="L36" i="3" s="1"/>
  <c r="AI36" i="3" s="1"/>
  <c r="AZ36" i="3" s="1"/>
  <c r="D21" i="3"/>
  <c r="C21" i="3"/>
  <c r="D19" i="3"/>
  <c r="C19" i="3"/>
  <c r="F17" i="3"/>
  <c r="J36" i="3" s="1"/>
  <c r="AG36" i="3" s="1"/>
  <c r="AX36" i="3" s="1"/>
  <c r="D17" i="3"/>
  <c r="C17" i="3"/>
  <c r="D15" i="3"/>
  <c r="C15" i="3"/>
  <c r="F13" i="3"/>
  <c r="H36" i="3" s="1"/>
  <c r="AE36" i="3" s="1"/>
  <c r="AV36" i="3" s="1"/>
  <c r="D13" i="3"/>
  <c r="C13" i="3"/>
  <c r="D11" i="3"/>
  <c r="C11" i="3"/>
  <c r="F9" i="3"/>
  <c r="F36" i="3" s="1"/>
  <c r="AC36" i="3" s="1"/>
  <c r="AT36" i="3" s="1"/>
  <c r="D9" i="3"/>
  <c r="C9" i="3"/>
  <c r="D7" i="3"/>
  <c r="C7" i="3"/>
  <c r="Q55" i="2"/>
  <c r="O48" i="2"/>
  <c r="N48" i="2"/>
  <c r="M48" i="2"/>
  <c r="L48" i="2"/>
  <c r="K48" i="2"/>
  <c r="J48" i="2"/>
  <c r="I48" i="2"/>
  <c r="H48" i="2"/>
  <c r="G48" i="2"/>
  <c r="F48" i="2"/>
  <c r="E48" i="2"/>
  <c r="P48" i="2" s="1"/>
  <c r="P47" i="2"/>
  <c r="P46" i="2"/>
  <c r="Q47" i="2" s="1"/>
  <c r="P45" i="2"/>
  <c r="P44" i="2"/>
  <c r="Q45" i="2" s="1"/>
  <c r="Q43" i="2"/>
  <c r="P43" i="2"/>
  <c r="Q48" i="2" s="1"/>
  <c r="O41" i="2"/>
  <c r="N41" i="2"/>
  <c r="M41" i="2"/>
  <c r="L41" i="2"/>
  <c r="K41" i="2"/>
  <c r="J41" i="2"/>
  <c r="I41" i="2"/>
  <c r="H41" i="2"/>
  <c r="G41" i="2"/>
  <c r="F41" i="2"/>
  <c r="E41" i="2"/>
  <c r="P41" i="2" s="1"/>
  <c r="P40" i="2"/>
  <c r="P39" i="2"/>
  <c r="Q40" i="2" s="1"/>
  <c r="P38" i="2"/>
  <c r="P37" i="2"/>
  <c r="Q38" i="2" s="1"/>
  <c r="P36" i="2"/>
  <c r="Q41" i="2" s="1"/>
  <c r="O34" i="2"/>
  <c r="N34" i="2"/>
  <c r="M34" i="2"/>
  <c r="L34" i="2"/>
  <c r="K34" i="2"/>
  <c r="J34" i="2"/>
  <c r="I34" i="2"/>
  <c r="H34" i="2"/>
  <c r="G34" i="2"/>
  <c r="F34" i="2"/>
  <c r="E34" i="2"/>
  <c r="P34" i="2" s="1"/>
  <c r="P33" i="2"/>
  <c r="P32" i="2"/>
  <c r="Q33" i="2" s="1"/>
  <c r="P31" i="2"/>
  <c r="P30" i="2"/>
  <c r="Q31" i="2" s="1"/>
  <c r="P29" i="2"/>
  <c r="Q29" i="2" s="1"/>
  <c r="O27" i="2"/>
  <c r="N27" i="2"/>
  <c r="M27" i="2"/>
  <c r="L27" i="2"/>
  <c r="K27" i="2"/>
  <c r="J27" i="2"/>
  <c r="I27" i="2"/>
  <c r="H27" i="2"/>
  <c r="G27" i="2"/>
  <c r="F27" i="2"/>
  <c r="E27" i="2"/>
  <c r="P27" i="2" s="1"/>
  <c r="P26" i="2"/>
  <c r="P25" i="2"/>
  <c r="Q26" i="2" s="1"/>
  <c r="P24" i="2"/>
  <c r="P23" i="2"/>
  <c r="Q24" i="2" s="1"/>
  <c r="Q22" i="2"/>
  <c r="P22" i="2"/>
  <c r="Q27" i="2" s="1"/>
  <c r="O20" i="2"/>
  <c r="N20" i="2"/>
  <c r="M20" i="2"/>
  <c r="L20" i="2"/>
  <c r="K20" i="2"/>
  <c r="J20" i="2"/>
  <c r="I20" i="2"/>
  <c r="H20" i="2"/>
  <c r="G20" i="2"/>
  <c r="F20" i="2"/>
  <c r="E20" i="2"/>
  <c r="P20" i="2" s="1"/>
  <c r="P19" i="2"/>
  <c r="P18" i="2"/>
  <c r="Q19" i="2" s="1"/>
  <c r="P17" i="2"/>
  <c r="P16" i="2"/>
  <c r="Q17" i="2" s="1"/>
  <c r="P15" i="2"/>
  <c r="Q15" i="2" s="1"/>
  <c r="O12" i="2"/>
  <c r="N12" i="2"/>
  <c r="M12" i="2"/>
  <c r="L12" i="2"/>
  <c r="K12" i="2"/>
  <c r="J12" i="2"/>
  <c r="I12" i="2"/>
  <c r="H12" i="2"/>
  <c r="G12" i="2"/>
  <c r="F12" i="2"/>
  <c r="E12" i="2"/>
  <c r="P12" i="2" s="1"/>
  <c r="P11" i="2"/>
  <c r="P10" i="2"/>
  <c r="Q11" i="2" s="1"/>
  <c r="P9" i="2"/>
  <c r="P8" i="2"/>
  <c r="Q9" i="2" s="1"/>
  <c r="P7" i="2"/>
  <c r="Q13" i="2" s="1"/>
  <c r="Q55" i="1"/>
  <c r="O48" i="1"/>
  <c r="N48" i="1"/>
  <c r="M48" i="1"/>
  <c r="L48" i="1"/>
  <c r="K48" i="1"/>
  <c r="J48" i="1"/>
  <c r="I48" i="1"/>
  <c r="H48" i="1"/>
  <c r="G48" i="1"/>
  <c r="F48" i="1"/>
  <c r="E48" i="1"/>
  <c r="P48" i="1" s="1"/>
  <c r="P47" i="1"/>
  <c r="P46" i="1"/>
  <c r="Q47" i="1" s="1"/>
  <c r="P45" i="1"/>
  <c r="P44" i="1"/>
  <c r="Q45" i="1" s="1"/>
  <c r="P43" i="1"/>
  <c r="Q43" i="1" s="1"/>
  <c r="O41" i="1"/>
  <c r="N41" i="1"/>
  <c r="M41" i="1"/>
  <c r="L41" i="1"/>
  <c r="K41" i="1"/>
  <c r="J41" i="1"/>
  <c r="I41" i="1"/>
  <c r="H41" i="1"/>
  <c r="G41" i="1"/>
  <c r="F41" i="1"/>
  <c r="E41" i="1"/>
  <c r="P41" i="1" s="1"/>
  <c r="P40" i="1"/>
  <c r="P39" i="1"/>
  <c r="Q40" i="1" s="1"/>
  <c r="P38" i="1"/>
  <c r="P37" i="1"/>
  <c r="Q38" i="1" s="1"/>
  <c r="P36" i="1"/>
  <c r="Q41" i="1" s="1"/>
  <c r="O34" i="1"/>
  <c r="N34" i="1"/>
  <c r="M34" i="1"/>
  <c r="L34" i="1"/>
  <c r="K34" i="1"/>
  <c r="J34" i="1"/>
  <c r="I34" i="1"/>
  <c r="H34" i="1"/>
  <c r="G34" i="1"/>
  <c r="F34" i="1"/>
  <c r="E34" i="1"/>
  <c r="P34" i="1" s="1"/>
  <c r="P33" i="1"/>
  <c r="P32" i="1"/>
  <c r="Q33" i="1" s="1"/>
  <c r="P31" i="1"/>
  <c r="P30" i="1"/>
  <c r="Q31" i="1" s="1"/>
  <c r="Q29" i="1"/>
  <c r="P29" i="1"/>
  <c r="Q34" i="1" s="1"/>
  <c r="O27" i="1"/>
  <c r="N27" i="1"/>
  <c r="M27" i="1"/>
  <c r="L27" i="1"/>
  <c r="K27" i="1"/>
  <c r="J27" i="1"/>
  <c r="I27" i="1"/>
  <c r="H27" i="1"/>
  <c r="G27" i="1"/>
  <c r="F27" i="1"/>
  <c r="E27" i="1"/>
  <c r="P27" i="1" s="1"/>
  <c r="P26" i="1"/>
  <c r="P25" i="1"/>
  <c r="Q26" i="1" s="1"/>
  <c r="P24" i="1"/>
  <c r="P23" i="1"/>
  <c r="Q24" i="1" s="1"/>
  <c r="P22" i="1"/>
  <c r="Q27" i="1" s="1"/>
  <c r="O20" i="1"/>
  <c r="N20" i="1"/>
  <c r="M20" i="1"/>
  <c r="L20" i="1"/>
  <c r="K20" i="1"/>
  <c r="J20" i="1"/>
  <c r="I20" i="1"/>
  <c r="H20" i="1"/>
  <c r="G20" i="1"/>
  <c r="F20" i="1"/>
  <c r="E20" i="1"/>
  <c r="P20" i="1" s="1"/>
  <c r="P19" i="1"/>
  <c r="P18" i="1"/>
  <c r="Q19" i="1" s="1"/>
  <c r="P17" i="1"/>
  <c r="P16" i="1"/>
  <c r="Q17" i="1" s="1"/>
  <c r="P15" i="1"/>
  <c r="Q15" i="1" s="1"/>
  <c r="O12" i="1"/>
  <c r="N12" i="1"/>
  <c r="M12" i="1"/>
  <c r="L12" i="1"/>
  <c r="K12" i="1"/>
  <c r="J12" i="1"/>
  <c r="I12" i="1"/>
  <c r="H12" i="1"/>
  <c r="G12" i="1"/>
  <c r="F12" i="1"/>
  <c r="E12" i="1"/>
  <c r="P12" i="1" s="1"/>
  <c r="P11" i="1"/>
  <c r="P10" i="1"/>
  <c r="Q11" i="1" s="1"/>
  <c r="P9" i="1"/>
  <c r="P8" i="1"/>
  <c r="Q9" i="1" s="1"/>
  <c r="P7" i="1"/>
  <c r="Q13" i="1" s="1"/>
  <c r="Q12" i="1" l="1"/>
  <c r="Q20" i="1"/>
  <c r="Q22" i="1"/>
  <c r="Q36" i="1"/>
  <c r="Q48" i="1"/>
  <c r="Q12" i="2"/>
  <c r="Q20" i="2"/>
  <c r="Q34" i="2"/>
  <c r="Q36" i="2"/>
  <c r="Q7" i="1"/>
  <c r="Q7" i="2"/>
</calcChain>
</file>

<file path=xl/comments1.xml><?xml version="1.0" encoding="utf-8"?>
<comments xmlns="http://schemas.openxmlformats.org/spreadsheetml/2006/main">
  <authors>
    <author>Franke, Stefan (33-521)</author>
  </authors>
  <commentList>
    <comment ref="Z4" authorId="0">
      <text>
        <r>
          <rPr>
            <b/>
            <sz val="9"/>
            <color indexed="81"/>
            <rFont val="Tahoma"/>
            <family val="2"/>
          </rPr>
          <t>Brennstoffzelle mit Primärenergie Wasserstoff</t>
        </r>
        <r>
          <rPr>
            <sz val="9"/>
            <color indexed="81"/>
            <rFont val="Tahoma"/>
            <family val="2"/>
          </rPr>
          <t xml:space="preserve">
</t>
        </r>
      </text>
    </comment>
    <comment ref="AA4" authorId="0">
      <text>
        <r>
          <rPr>
            <b/>
            <sz val="9"/>
            <color indexed="81"/>
            <rFont val="Tahoma"/>
            <family val="2"/>
          </rPr>
          <t>Brennstoffzelle mit Primärenergie Benzin</t>
        </r>
      </text>
    </comment>
    <comment ref="AB4" authorId="0">
      <text>
        <r>
          <rPr>
            <b/>
            <sz val="9"/>
            <color indexed="81"/>
            <rFont val="Tahoma"/>
            <family val="2"/>
          </rPr>
          <t>Brennstoffzelle mit Primärenergie Methanol</t>
        </r>
        <r>
          <rPr>
            <sz val="9"/>
            <color indexed="81"/>
            <rFont val="Tahoma"/>
            <family val="2"/>
          </rPr>
          <t xml:space="preserve">
</t>
        </r>
      </text>
    </comment>
    <comment ref="AC4" authorId="0">
      <text>
        <r>
          <rPr>
            <b/>
            <sz val="9"/>
            <color indexed="81"/>
            <rFont val="Tahoma"/>
            <family val="2"/>
          </rPr>
          <t>Brennstoffzelle mit Primärenergie Ethanol</t>
        </r>
        <r>
          <rPr>
            <sz val="9"/>
            <color indexed="81"/>
            <rFont val="Tahoma"/>
            <family val="2"/>
          </rPr>
          <t xml:space="preserve">
</t>
        </r>
      </text>
    </comment>
    <comment ref="AV4" authorId="0">
      <text>
        <r>
          <rPr>
            <b/>
            <sz val="9"/>
            <color indexed="81"/>
            <rFont val="Tahoma"/>
            <family val="2"/>
          </rPr>
          <t xml:space="preserve">hierunter ist auch ein Kraftstoffgemisch zu verstehen, dem neben Ethanol noch andere Kraftstoffe - ausgenommen Benzin (s.Code 23) - oder Additive (z.B. Zündverbesserer) zugesetzt wurden (z.B. E95) </t>
        </r>
        <r>
          <rPr>
            <sz val="9"/>
            <color indexed="81"/>
            <rFont val="Tahoma"/>
            <family val="2"/>
          </rPr>
          <t xml:space="preserve">
</t>
        </r>
      </text>
    </comment>
    <comment ref="E5" authorId="0">
      <text>
        <r>
          <rPr>
            <b/>
            <sz val="9"/>
            <color indexed="81"/>
            <rFont val="Tahoma"/>
            <family val="2"/>
          </rPr>
          <t>Hier wird auch die Gasturbine zugeordnet, da sie wie ein Vielstoffmotor zu betrachten ist. Sie ist eigentlich ein Düsenaggregat ähnlich wie bei einem Strahlflugzeug und wird durch Verbrennungsgase angetrieben. Die Verbrennung kann durch unterschiedliche Kraftstoffe herbeigeführt werden.</t>
        </r>
        <r>
          <rPr>
            <sz val="9"/>
            <color indexed="81"/>
            <rFont val="Tahoma"/>
            <family val="2"/>
          </rPr>
          <t xml:space="preserve">
</t>
        </r>
      </text>
    </comment>
    <comment ref="J5" authorId="0">
      <text>
        <r>
          <rPr>
            <b/>
            <sz val="9"/>
            <color indexed="81"/>
            <rFont val="Tahoma"/>
            <family val="2"/>
          </rPr>
          <t>Kombinierter Betrieb mit Benzin u.Elektromotor</t>
        </r>
        <r>
          <rPr>
            <sz val="9"/>
            <color indexed="81"/>
            <rFont val="Tahoma"/>
            <family val="2"/>
          </rPr>
          <t xml:space="preserve">
Kombinierter Betrieb (Hybrid) bedeutet, dass sas Fahrzeug mit mindestens zwei unterschiedlichen Energiewandlern und zwei unterschiedlichen Energiespeichersystemen ausgerüstet ist.</t>
        </r>
      </text>
    </comment>
    <comment ref="L5" authorId="0">
      <text>
        <r>
          <rPr>
            <b/>
            <sz val="9"/>
            <color indexed="81"/>
            <rFont val="Tahoma"/>
            <family val="2"/>
          </rPr>
          <t xml:space="preserve">Kombinierter Betrieb mit Diesel u.Elektromotor.
Kombinierter Betrieb (Hybrid) bedeutet, dass sas Fahrzeug mit mindestens zwei unterschiedlichen Energiewandlern und zwei unterschiedlichen Energiespeichersystemen ausgerüstet ist. </t>
        </r>
      </text>
    </comment>
    <comment ref="P5" authorId="0">
      <text>
        <r>
          <rPr>
            <b/>
            <sz val="9"/>
            <color indexed="81"/>
            <rFont val="Tahoma"/>
            <family val="2"/>
          </rPr>
          <t>Bivalenter Betrieb mit Wasserstoff oder Benzin kombiniert mit Elektromotor</t>
        </r>
        <r>
          <rPr>
            <sz val="9"/>
            <color indexed="81"/>
            <rFont val="Tahoma"/>
            <family val="2"/>
          </rPr>
          <t xml:space="preserve">
</t>
        </r>
      </text>
    </comment>
    <comment ref="AD5" authorId="0">
      <text>
        <r>
          <rPr>
            <b/>
            <sz val="9"/>
            <color indexed="81"/>
            <rFont val="Tahoma"/>
            <family val="2"/>
          </rPr>
          <t>Kombinierter Betrieb mit Vielstoff- u.Elektromotor</t>
        </r>
        <r>
          <rPr>
            <sz val="9"/>
            <color indexed="81"/>
            <rFont val="Tahoma"/>
            <family val="2"/>
          </rPr>
          <t xml:space="preserve">
</t>
        </r>
      </text>
    </comment>
    <comment ref="AG5" authorId="0">
      <text>
        <r>
          <rPr>
            <b/>
            <sz val="9"/>
            <color indexed="81"/>
            <rFont val="Tahoma"/>
            <family val="2"/>
          </rPr>
          <t>Kombinierter Betrieb mit Erdgas u.Elektromotor</t>
        </r>
        <r>
          <rPr>
            <sz val="9"/>
            <color indexed="81"/>
            <rFont val="Tahoma"/>
            <family val="2"/>
          </rPr>
          <t xml:space="preserve">
</t>
        </r>
      </text>
    </comment>
    <comment ref="AI5" authorId="0">
      <text>
        <r>
          <rPr>
            <b/>
            <sz val="9"/>
            <color indexed="81"/>
            <rFont val="Tahoma"/>
            <family val="2"/>
          </rPr>
          <t>Kombinierter Betrieb mit Flüssiggas (LPG) und Elektromotor</t>
        </r>
      </text>
    </comment>
    <comment ref="AJ5" authorId="0">
      <text>
        <r>
          <rPr>
            <b/>
            <sz val="9"/>
            <color indexed="81"/>
            <rFont val="Tahoma"/>
            <family val="2"/>
          </rPr>
          <t>Hybridantrieb mit Benzin und extern aufladbarem elektrischen Speicher (Plug-in-Hybrid)</t>
        </r>
        <r>
          <rPr>
            <sz val="9"/>
            <color indexed="81"/>
            <rFont val="Tahoma"/>
            <family val="2"/>
          </rPr>
          <t xml:space="preserve">
</t>
        </r>
      </text>
    </comment>
    <comment ref="AK5" authorId="0">
      <text>
        <r>
          <rPr>
            <b/>
            <sz val="9"/>
            <color indexed="81"/>
            <rFont val="Tahoma"/>
            <family val="2"/>
          </rPr>
          <t>Hybridantrieb mit Diesel und extern aufladbarem elektrischen Speicher (Plug-in-Hybrid)</t>
        </r>
        <r>
          <rPr>
            <sz val="9"/>
            <color indexed="81"/>
            <rFont val="Tahoma"/>
            <family val="2"/>
          </rPr>
          <t xml:space="preserve">
</t>
        </r>
      </text>
    </comment>
    <comment ref="AL5" authorId="0">
      <text>
        <r>
          <rPr>
            <b/>
            <sz val="9"/>
            <color indexed="81"/>
            <rFont val="Tahoma"/>
            <family val="2"/>
          </rPr>
          <t>Hybridantrieb mit Flüssiggas (LPG) und extern aufladbarem elektrischen Speicher (Plug-in-Hybrid)</t>
        </r>
        <r>
          <rPr>
            <sz val="9"/>
            <color indexed="81"/>
            <rFont val="Tahoma"/>
            <family val="2"/>
          </rPr>
          <t xml:space="preserve">
</t>
        </r>
      </text>
    </comment>
    <comment ref="AM5" authorId="0">
      <text>
        <r>
          <rPr>
            <b/>
            <sz val="9"/>
            <color indexed="81"/>
            <rFont val="Tahoma"/>
            <family val="2"/>
          </rPr>
          <t>Hybridantrieb mit Wasserstoff und extern aufladbarem elektrischen Speicher (Plug-in-Hybrid)</t>
        </r>
        <r>
          <rPr>
            <sz val="9"/>
            <color indexed="81"/>
            <rFont val="Tahoma"/>
            <family val="2"/>
          </rPr>
          <t xml:space="preserve">
</t>
        </r>
      </text>
    </comment>
    <comment ref="AQ5" authorId="0">
      <text>
        <r>
          <rPr>
            <b/>
            <sz val="9"/>
            <color indexed="81"/>
            <rFont val="Tahoma"/>
            <family val="2"/>
          </rPr>
          <t>Hybridantrieb mit Vielstoff und extern aufladbarem elektrischen Speicher (Plug-in-Hybrid)</t>
        </r>
      </text>
    </comment>
    <comment ref="AR5" authorId="0">
      <text>
        <r>
          <rPr>
            <b/>
            <sz val="9"/>
            <color indexed="81"/>
            <rFont val="Tahoma"/>
            <family val="2"/>
          </rPr>
          <t>Hybridantrieb mit Erdgas (NG) und extern aufladbarem elektrischen Speicher (Plug-in-Hybrid)</t>
        </r>
        <r>
          <rPr>
            <sz val="9"/>
            <color indexed="81"/>
            <rFont val="Tahoma"/>
            <family val="2"/>
          </rPr>
          <t xml:space="preserve">
</t>
        </r>
      </text>
    </comment>
    <comment ref="AS5" authorId="0">
      <text>
        <r>
          <rPr>
            <b/>
            <sz val="9"/>
            <color indexed="81"/>
            <rFont val="Tahoma"/>
            <family val="2"/>
          </rPr>
          <t>Hybridantrieb mit bivalentem Betrieb mit Wasserstoff oder Benzin und extern aufladbarem elektrischen Speicher (Plug-in-Hybrid)</t>
        </r>
        <r>
          <rPr>
            <sz val="9"/>
            <color indexed="81"/>
            <rFont val="Tahoma"/>
            <family val="2"/>
          </rPr>
          <t xml:space="preserve">
</t>
        </r>
      </text>
    </comment>
    <comment ref="AU5" authorId="0">
      <text>
        <r>
          <rPr>
            <b/>
            <sz val="9"/>
            <color indexed="81"/>
            <rFont val="Tahoma"/>
            <family val="2"/>
          </rPr>
          <t>Hybridantrieb mit Wasserstoff/Erdgas und extern aufladbarem elektrischen Speicher (Plug-in-Hybrid)</t>
        </r>
        <r>
          <rPr>
            <sz val="9"/>
            <color indexed="81"/>
            <rFont val="Tahoma"/>
            <family val="2"/>
          </rPr>
          <t xml:space="preserve">
</t>
        </r>
      </text>
    </comment>
  </commentList>
</comments>
</file>

<file path=xl/comments2.xml><?xml version="1.0" encoding="utf-8"?>
<comments xmlns="http://schemas.openxmlformats.org/spreadsheetml/2006/main">
  <authors>
    <author>Franke, Stefan (33-521)</author>
  </authors>
  <commentList>
    <comment ref="U4" authorId="0">
      <text>
        <r>
          <rPr>
            <b/>
            <sz val="9"/>
            <color indexed="81"/>
            <rFont val="Tahoma"/>
            <family val="2"/>
          </rPr>
          <t>0698/1581/1601/8706</t>
        </r>
        <r>
          <rPr>
            <sz val="9"/>
            <color indexed="81"/>
            <rFont val="Tahoma"/>
            <family val="2"/>
          </rPr>
          <t xml:space="preserve">
</t>
        </r>
      </text>
    </comment>
    <comment ref="AB4" authorId="0">
      <text>
        <r>
          <rPr>
            <sz val="9"/>
            <color indexed="81"/>
            <rFont val="Tahoma"/>
            <family val="2"/>
          </rPr>
          <t xml:space="preserve">9984/ 9913/ 1242 / 0637
</t>
        </r>
      </text>
    </comment>
  </commentList>
</comments>
</file>

<file path=xl/sharedStrings.xml><?xml version="1.0" encoding="utf-8"?>
<sst xmlns="http://schemas.openxmlformats.org/spreadsheetml/2006/main" count="1708" uniqueCount="371">
  <si>
    <t xml:space="preserve">        6.1                                                              Fahrzeugarten nach Benutzern 1. Halbjahr 2016 ( zugelassene Fahrzeuge )</t>
  </si>
  <si>
    <t>Monat</t>
  </si>
  <si>
    <t>PKW</t>
  </si>
  <si>
    <t>LKW</t>
  </si>
  <si>
    <t>Krad</t>
  </si>
  <si>
    <t>Quad</t>
  </si>
  <si>
    <t>Trike</t>
  </si>
  <si>
    <t>Kom</t>
  </si>
  <si>
    <t>Anhänger</t>
  </si>
  <si>
    <t>Acker-</t>
  </si>
  <si>
    <t>Selbstf.</t>
  </si>
  <si>
    <t>Wohn-</t>
  </si>
  <si>
    <t>Sonstige</t>
  </si>
  <si>
    <t>Bestand</t>
  </si>
  <si>
    <t>Sattelzug</t>
  </si>
  <si>
    <t>2 räd.Fz.</t>
  </si>
  <si>
    <t>4 räd.Fz.</t>
  </si>
  <si>
    <t>3 räd.Fz.</t>
  </si>
  <si>
    <t>Busse</t>
  </si>
  <si>
    <t>schlepper</t>
  </si>
  <si>
    <t>Arbeitsm.</t>
  </si>
  <si>
    <t>mobile</t>
  </si>
  <si>
    <t>Fahrzeuge</t>
  </si>
  <si>
    <t>Firma</t>
  </si>
  <si>
    <t>Januar</t>
  </si>
  <si>
    <t>Mann</t>
  </si>
  <si>
    <t>Frau</t>
  </si>
  <si>
    <t>Gesamt</t>
  </si>
  <si>
    <t>Februar</t>
  </si>
  <si>
    <t>März</t>
  </si>
  <si>
    <t>April</t>
  </si>
  <si>
    <t>Mai</t>
  </si>
  <si>
    <t>Juni</t>
  </si>
  <si>
    <t>Gesamtbest.</t>
  </si>
  <si>
    <t xml:space="preserve">        6.2                                                              Fahrzeugarten nach Benutzern 2. Halbjahr 2016 ( zugelassene Fahrzeuge )</t>
  </si>
  <si>
    <t>Juli</t>
  </si>
  <si>
    <t>August</t>
  </si>
  <si>
    <t>September</t>
  </si>
  <si>
    <t>Oktober</t>
  </si>
  <si>
    <t>November</t>
  </si>
  <si>
    <t>Dezember</t>
  </si>
  <si>
    <t xml:space="preserve">      14                                                                                       Antriebsarten und Schadstoffarmstufen 2016</t>
  </si>
  <si>
    <r>
      <t>Antriebsarten:</t>
    </r>
    <r>
      <rPr>
        <sz val="10"/>
        <rFont val="Arial"/>
        <family val="2"/>
      </rPr>
      <t xml:space="preserve"> </t>
    </r>
    <r>
      <rPr>
        <b/>
        <sz val="10"/>
        <rFont val="Arial"/>
        <family val="2"/>
      </rPr>
      <t>Benzin</t>
    </r>
    <r>
      <rPr>
        <sz val="10"/>
        <rFont val="Arial"/>
        <family val="2"/>
      </rPr>
      <t xml:space="preserve"> - </t>
    </r>
    <r>
      <rPr>
        <b/>
        <sz val="10"/>
        <rFont val="Arial"/>
        <family val="2"/>
      </rPr>
      <t>Diesel</t>
    </r>
    <r>
      <rPr>
        <sz val="10"/>
        <rFont val="Arial"/>
        <family val="2"/>
      </rPr>
      <t xml:space="preserve"> - </t>
    </r>
    <r>
      <rPr>
        <b/>
        <sz val="10"/>
        <rFont val="Arial"/>
        <family val="2"/>
      </rPr>
      <t>Elektro</t>
    </r>
    <r>
      <rPr>
        <sz val="10"/>
        <rFont val="Arial"/>
        <family val="2"/>
      </rPr>
      <t xml:space="preserve"> - </t>
    </r>
    <r>
      <rPr>
        <b/>
        <sz val="10"/>
        <rFont val="Arial"/>
        <family val="2"/>
      </rPr>
      <t>B./Flüss</t>
    </r>
    <r>
      <rPr>
        <sz val="10"/>
        <rFont val="Arial"/>
        <family val="2"/>
      </rPr>
      <t xml:space="preserve">(Benzin-Flüssiggasanl.) - </t>
    </r>
    <r>
      <rPr>
        <b/>
        <sz val="10"/>
        <rFont val="Arial"/>
        <family val="2"/>
      </rPr>
      <t>B.Erdg.</t>
    </r>
    <r>
      <rPr>
        <sz val="10"/>
        <rFont val="Arial"/>
        <family val="2"/>
      </rPr>
      <t xml:space="preserve">(Benzin-kompr.Erdgas) - </t>
    </r>
    <r>
      <rPr>
        <b/>
        <sz val="10"/>
        <rFont val="Arial"/>
        <family val="2"/>
      </rPr>
      <t>Hybr./B</t>
    </r>
    <r>
      <rPr>
        <sz val="10"/>
        <rFont val="Arial"/>
        <family val="2"/>
      </rPr>
      <t xml:space="preserve">(Hybrid-Benzin) - </t>
    </r>
    <r>
      <rPr>
        <b/>
        <sz val="10"/>
        <rFont val="Arial"/>
        <family val="2"/>
      </rPr>
      <t>Erdg./NG</t>
    </r>
    <r>
      <rPr>
        <sz val="10"/>
        <rFont val="Arial"/>
        <family val="2"/>
      </rPr>
      <t xml:space="preserve"> (Erdgas/NG) - </t>
    </r>
    <r>
      <rPr>
        <b/>
        <sz val="10"/>
        <rFont val="Arial"/>
        <family val="2"/>
      </rPr>
      <t>Bz/Ethanol</t>
    </r>
    <r>
      <rPr>
        <sz val="10"/>
        <rFont val="Arial"/>
        <family val="2"/>
      </rPr>
      <t xml:space="preserve"> (Benzin/Ethanol)</t>
    </r>
  </si>
  <si>
    <r>
      <t xml:space="preserve">                     </t>
    </r>
    <r>
      <rPr>
        <b/>
        <sz val="10"/>
        <color indexed="8"/>
        <rFont val="Arial"/>
        <family val="2"/>
      </rPr>
      <t xml:space="preserve">Hybr.Diesel </t>
    </r>
    <r>
      <rPr>
        <sz val="10"/>
        <color indexed="8"/>
        <rFont val="Arial"/>
        <family val="2"/>
      </rPr>
      <t>( Hybrid-Diesel)</t>
    </r>
  </si>
  <si>
    <t>9999</t>
  </si>
  <si>
    <t>0000</t>
  </si>
  <si>
    <t>Benzin</t>
  </si>
  <si>
    <t>Hybrid</t>
  </si>
  <si>
    <t>Erdgas</t>
  </si>
  <si>
    <t>Wasser-</t>
  </si>
  <si>
    <t>Wasserstoff</t>
  </si>
  <si>
    <t>BZ</t>
  </si>
  <si>
    <t>Methan</t>
  </si>
  <si>
    <t>Hybrid B/E</t>
  </si>
  <si>
    <t>Hybrid D/E</t>
  </si>
  <si>
    <t>Hybr.LPG/E</t>
  </si>
  <si>
    <t>Hybrid W/E</t>
  </si>
  <si>
    <t>Hybrid V/E</t>
  </si>
  <si>
    <t>Hybr.NG/E</t>
  </si>
  <si>
    <t>Hybr.Wod.</t>
  </si>
  <si>
    <t>Wasserst.</t>
  </si>
  <si>
    <t>Hybr.W/NG/</t>
  </si>
  <si>
    <t>Ethanol</t>
  </si>
  <si>
    <t>Andere</t>
  </si>
  <si>
    <t>Unbekannt</t>
  </si>
  <si>
    <t>Vergabe</t>
  </si>
  <si>
    <t>Diesel</t>
  </si>
  <si>
    <t>Vielstoff</t>
  </si>
  <si>
    <t>Elektro</t>
  </si>
  <si>
    <t>Flüssiggas</t>
  </si>
  <si>
    <t>komp.Erdg.</t>
  </si>
  <si>
    <t>Benzin/E</t>
  </si>
  <si>
    <t>NG</t>
  </si>
  <si>
    <t>Diesel/E</t>
  </si>
  <si>
    <t>stoff</t>
  </si>
  <si>
    <t>Methanol</t>
  </si>
  <si>
    <t>Vielstoff/E</t>
  </si>
  <si>
    <t>Erdgas/E</t>
  </si>
  <si>
    <t>ext.aufl.</t>
  </si>
  <si>
    <t>B/E ext.auf</t>
  </si>
  <si>
    <t>E ext.aufl.</t>
  </si>
  <si>
    <t>E-Kennz.</t>
  </si>
  <si>
    <t>Vergabe 2016</t>
  </si>
  <si>
    <t>Hybr.</t>
  </si>
  <si>
    <t>Hybr.B/E</t>
  </si>
  <si>
    <t>Hybr.D/E</t>
  </si>
  <si>
    <t>Hybr.W/E</t>
  </si>
  <si>
    <t>Hybr. V/E</t>
  </si>
  <si>
    <t>nur für ausl.</t>
  </si>
  <si>
    <t xml:space="preserve">                                                                                                                                                                                                                        </t>
  </si>
  <si>
    <t>E-Fahrzeuge</t>
  </si>
  <si>
    <t>Septemb.</t>
  </si>
  <si>
    <t>Novemb.</t>
  </si>
  <si>
    <t>Dezemb.</t>
  </si>
  <si>
    <t xml:space="preserve">                                        Mögliche Fahrzeug die auf Antrag ein </t>
  </si>
  <si>
    <t xml:space="preserve">                                       Mögliche Fahrzeug die auf Antrag ein </t>
  </si>
  <si>
    <t xml:space="preserve">                                         Mögliche Fahrzeug die auf Antrag ein </t>
  </si>
  <si>
    <t>E-Kennzeichen bekommen könnten</t>
  </si>
  <si>
    <t>Einführung der E-Kennzeichen  am 01.10.2015</t>
  </si>
  <si>
    <t>Zuteilung E-Kennzeichen auf Antrag ohne weitere Nachweise</t>
  </si>
  <si>
    <t>Zuteilung E-Kennzeichen auf Antrag, wenn CO2</t>
  </si>
  <si>
    <t>Zuteilung E-Kennz.auf Antrag,wenn CO2 max.50g/km od.Reichweite 30(40)KM und nachgew.wird,dass das Fz.ein Plug-in-Hybrid ist.</t>
  </si>
  <si>
    <t>max.50g/km oder Reichweite 30(40) Kilometer.</t>
  </si>
  <si>
    <t>Antriebsart Elektro</t>
  </si>
  <si>
    <t xml:space="preserve">                  </t>
  </si>
  <si>
    <t>Motorräder</t>
  </si>
  <si>
    <t>Zugmaschine</t>
  </si>
  <si>
    <t>Selbstfah.</t>
  </si>
  <si>
    <t xml:space="preserve">Sonstige </t>
  </si>
  <si>
    <t>Arbeits-</t>
  </si>
  <si>
    <t>maschine</t>
  </si>
  <si>
    <t>Quad/Trike</t>
  </si>
  <si>
    <t>Antriebsart Diesel</t>
  </si>
  <si>
    <t>Antriebsart Benzin</t>
  </si>
  <si>
    <t xml:space="preserve">       15                                                                                 Antriebsarten und Schadstoffarmstufen 2016</t>
  </si>
  <si>
    <t>Schadstoffarten: Euro 0 (Keine od.bed.Schadstoffarmut) - Euro 1 - Euro 2 - Euro 3 - Euro 4 - Euro 5 - Euro 6 - EEV (besond.umweltfreundl.Fz. gilt nur für Nutzfz.(LKW) und Busse)</t>
  </si>
  <si>
    <r>
      <t xml:space="preserve">                                                                               </t>
    </r>
    <r>
      <rPr>
        <b/>
        <sz val="10"/>
        <color indexed="8"/>
        <rFont val="Arial"/>
        <family val="2"/>
      </rPr>
      <t xml:space="preserve">                                                                    (Erfasst sind bei den Schadstoffarmstufen alle Fz.der Klassen M,N,L3e,L4e,L5e und L7e)  </t>
    </r>
  </si>
  <si>
    <t>EURO</t>
  </si>
  <si>
    <t>EEV</t>
  </si>
  <si>
    <t>(Euro V)</t>
  </si>
  <si>
    <t>15.08</t>
  </si>
  <si>
    <t>Euro 6 Fahrzeuge</t>
  </si>
  <si>
    <t>Fz.-Klasse /</t>
  </si>
  <si>
    <t>Selbst-</t>
  </si>
  <si>
    <t>Euro 6</t>
  </si>
  <si>
    <t>Gruppe</t>
  </si>
  <si>
    <t>N1</t>
  </si>
  <si>
    <t>N2</t>
  </si>
  <si>
    <t>N3</t>
  </si>
  <si>
    <t>Insges.</t>
  </si>
  <si>
    <t>fahrende</t>
  </si>
  <si>
    <t>bis</t>
  </si>
  <si>
    <t>3,5t</t>
  </si>
  <si>
    <t>mehr</t>
  </si>
  <si>
    <t>N1 / N2</t>
  </si>
  <si>
    <t>bis 12t</t>
  </si>
  <si>
    <t>als 12t</t>
  </si>
  <si>
    <t>maschinen</t>
  </si>
  <si>
    <t>Insgesamt</t>
  </si>
  <si>
    <t>Farbe der Fahrzeuge die in Bonn zugelassen sind</t>
  </si>
  <si>
    <t xml:space="preserve">  </t>
  </si>
  <si>
    <t xml:space="preserve">       </t>
  </si>
  <si>
    <t>im Jahr</t>
  </si>
  <si>
    <t>Gelb</t>
  </si>
  <si>
    <t>Gelb Gesamt</t>
  </si>
  <si>
    <t>Orange</t>
  </si>
  <si>
    <t>Orange Gesamt</t>
  </si>
  <si>
    <t>Rot</t>
  </si>
  <si>
    <t>Rot Gesamt</t>
  </si>
  <si>
    <t>Lila</t>
  </si>
  <si>
    <t>Lila Gesamt</t>
  </si>
  <si>
    <t>Blau</t>
  </si>
  <si>
    <t>Blau Gesamt</t>
  </si>
  <si>
    <t>Grün</t>
  </si>
  <si>
    <t>Grün Gesamt</t>
  </si>
  <si>
    <t>Grau/Silber</t>
  </si>
  <si>
    <t>Grau Gesamt</t>
  </si>
  <si>
    <t>Braun</t>
  </si>
  <si>
    <t>Braun Gesamt</t>
  </si>
  <si>
    <t xml:space="preserve">Schwarz </t>
  </si>
  <si>
    <t>Schwarz Gesamt</t>
  </si>
  <si>
    <t>Unbekannt Gesamt</t>
  </si>
  <si>
    <t xml:space="preserve">Oktober </t>
  </si>
  <si>
    <t>LKW / So.Kfz / Anhänger und Motorräder werden nicht mit Farben in den Fahrzeugpapieren erfasst.</t>
  </si>
  <si>
    <r>
      <t xml:space="preserve">      24                                                        </t>
    </r>
    <r>
      <rPr>
        <b/>
        <sz val="16"/>
        <color indexed="9"/>
        <rFont val="Arial"/>
        <family val="2"/>
      </rPr>
      <t>Zulassungsbestandszahlen nach Postleitzahlen in Bonn 2016</t>
    </r>
  </si>
  <si>
    <t>Bundesstadt</t>
  </si>
  <si>
    <t>Bonn</t>
  </si>
  <si>
    <t>Stadtbezirk Bonn</t>
  </si>
  <si>
    <t xml:space="preserve">        Bonn-Hardtberg</t>
  </si>
  <si>
    <t xml:space="preserve">      Bonn-Bad Godesberg</t>
  </si>
  <si>
    <t>Bonn-Beuel</t>
  </si>
  <si>
    <t>Monat / PLZ</t>
  </si>
  <si>
    <t xml:space="preserve">                                   Fahrzeuge im Stadtbezirk Bonn:</t>
  </si>
  <si>
    <t>Fahrzeuge im Stadtbezirk Hardtberg</t>
  </si>
  <si>
    <t>Fahrzeuge im Stadtbezirk Bad Godesberg</t>
  </si>
  <si>
    <t>Fahrzeuge im Stadtbezirk Beuel</t>
  </si>
  <si>
    <t>Diplomatenkennzeichen, Tarnkennzeichen und Auskunftssperren sind hier nicht miterfaßt</t>
  </si>
  <si>
    <t xml:space="preserve">        24.1                                                    Fahrzeugarten / Zulassungsbestandszahlen nach Postleitzahlen in Bonn 2016</t>
  </si>
  <si>
    <t>Selbstfah.Arb.</t>
  </si>
  <si>
    <t>Sonst.Fahrz.</t>
  </si>
  <si>
    <t>Zugm.</t>
  </si>
  <si>
    <t>Selb.Arb.</t>
  </si>
  <si>
    <t>Anh.</t>
  </si>
  <si>
    <t>Sonst.Kfz</t>
  </si>
  <si>
    <t xml:space="preserve">   24.1                                                    Fahrzeugarten / Zulassungsbestandszahlen nach Postleitzahlen in Bonn 2016</t>
  </si>
  <si>
    <t xml:space="preserve">         24.1                                                    Fahrzeugarten / Zulassungsbestandszahlen nach Postleitzahlen in Bonn 2016</t>
  </si>
  <si>
    <r>
      <t xml:space="preserve">      24.1                                                    </t>
    </r>
    <r>
      <rPr>
        <b/>
        <sz val="16"/>
        <color indexed="9"/>
        <rFont val="Arial"/>
        <family val="2"/>
      </rPr>
      <t>Fahrzeugarten /</t>
    </r>
    <r>
      <rPr>
        <b/>
        <sz val="12"/>
        <color indexed="9"/>
        <rFont val="Arial"/>
        <family val="2"/>
      </rPr>
      <t xml:space="preserve"> </t>
    </r>
    <r>
      <rPr>
        <b/>
        <sz val="16"/>
        <color indexed="9"/>
        <rFont val="Arial"/>
        <family val="2"/>
      </rPr>
      <t>Zulassungsbestandszahlen nach Postleitzahlen in Bonn 2016</t>
    </r>
  </si>
  <si>
    <r>
      <t xml:space="preserve">         29     </t>
    </r>
    <r>
      <rPr>
        <b/>
        <sz val="12"/>
        <rFont val="Arial"/>
        <family val="2"/>
      </rPr>
      <t>Herstellerstatistik für zugelassene motorisierte Fahrzeug in Bonn 2016</t>
    </r>
  </si>
  <si>
    <t>Herstellerstatistik für zugelassene motorisierte Fahrzeug in Bonn 2016</t>
  </si>
  <si>
    <t>Fahrzeugart</t>
  </si>
  <si>
    <t>PKW / LKW / Krad / Wohnmobile / Ackerschlepper / Zugmaschinen / Sonstige Kfz / Quad / Trike / Busse / Selbstfahrende Arbeitsm.</t>
  </si>
  <si>
    <t>Hersteller</t>
  </si>
  <si>
    <t>Agco /</t>
  </si>
  <si>
    <t>Alfa</t>
  </si>
  <si>
    <t>Alpina</t>
  </si>
  <si>
    <t>Aprilia</t>
  </si>
  <si>
    <t xml:space="preserve">Aston </t>
  </si>
  <si>
    <t>Audi</t>
  </si>
  <si>
    <t>Bentley</t>
  </si>
  <si>
    <t>BMW</t>
  </si>
  <si>
    <t>Bom-</t>
  </si>
  <si>
    <t>Cadillac</t>
  </si>
  <si>
    <t>Chevrolet</t>
  </si>
  <si>
    <t>Chrysler</t>
  </si>
  <si>
    <t>Citroen</t>
  </si>
  <si>
    <t>Dacia</t>
  </si>
  <si>
    <t>Daelim</t>
  </si>
  <si>
    <t>Dawoo</t>
  </si>
  <si>
    <t>DAF</t>
  </si>
  <si>
    <t>Daihatsu</t>
  </si>
  <si>
    <t>Daimler</t>
  </si>
  <si>
    <t>Deere</t>
  </si>
  <si>
    <t>Deutz</t>
  </si>
  <si>
    <t>Ducati</t>
  </si>
  <si>
    <t>Evobus</t>
  </si>
  <si>
    <t>FCA</t>
  </si>
  <si>
    <t>Ferrari</t>
  </si>
  <si>
    <t>Fiat</t>
  </si>
  <si>
    <t>Ford</t>
  </si>
  <si>
    <t>Fuji Heavy</t>
  </si>
  <si>
    <t>General</t>
  </si>
  <si>
    <t>Hanomak</t>
  </si>
  <si>
    <t>Harley</t>
  </si>
  <si>
    <t>Honda</t>
  </si>
  <si>
    <t>Hyosung</t>
  </si>
  <si>
    <t>Hyundai</t>
  </si>
  <si>
    <t>Iseki</t>
  </si>
  <si>
    <t>Isuzu</t>
  </si>
  <si>
    <t>Iveco</t>
  </si>
  <si>
    <t>Jaguar</t>
  </si>
  <si>
    <t>Jeep</t>
  </si>
  <si>
    <t>Kamag</t>
  </si>
  <si>
    <t>Kawasaki</t>
  </si>
  <si>
    <t>Kia</t>
  </si>
  <si>
    <t>KTM</t>
  </si>
  <si>
    <t xml:space="preserve">Kwang </t>
  </si>
  <si>
    <t>Lada</t>
  </si>
  <si>
    <t>Lam-</t>
  </si>
  <si>
    <t>Lancia</t>
  </si>
  <si>
    <t>Land</t>
  </si>
  <si>
    <t>Leyland</t>
  </si>
  <si>
    <t>Lotus</t>
  </si>
  <si>
    <t>MAN</t>
  </si>
  <si>
    <t>Maserati</t>
  </si>
  <si>
    <t>Matra</t>
  </si>
  <si>
    <t>Mazda</t>
  </si>
  <si>
    <t>MBK</t>
  </si>
  <si>
    <t>MG</t>
  </si>
  <si>
    <t>Mitsubishi</t>
  </si>
  <si>
    <t>Moto</t>
  </si>
  <si>
    <t>Motorrad-W</t>
  </si>
  <si>
    <t>Netherl.</t>
  </si>
  <si>
    <t>Nissan</t>
  </si>
  <si>
    <t>Opel</t>
  </si>
  <si>
    <t>Peugeot</t>
  </si>
  <si>
    <t>Piaggio</t>
  </si>
  <si>
    <t>Porsche</t>
  </si>
  <si>
    <t>Renault</t>
  </si>
  <si>
    <t>Rolls</t>
  </si>
  <si>
    <t>Rover</t>
  </si>
  <si>
    <t>Saab</t>
  </si>
  <si>
    <t>Sachsen-</t>
  </si>
  <si>
    <t>San</t>
  </si>
  <si>
    <t>Scania</t>
  </si>
  <si>
    <t>Seat</t>
  </si>
  <si>
    <t>Skoda</t>
  </si>
  <si>
    <t>Smart</t>
  </si>
  <si>
    <t>Street-</t>
  </si>
  <si>
    <t>Suzuki</t>
  </si>
  <si>
    <t>Tesla</t>
  </si>
  <si>
    <t>Toyota</t>
  </si>
  <si>
    <t>Triumph</t>
  </si>
  <si>
    <t>Volks-</t>
  </si>
  <si>
    <t>Volvo</t>
  </si>
  <si>
    <t>Yamaha</t>
  </si>
  <si>
    <t>Fendt</t>
  </si>
  <si>
    <t>Romeo</t>
  </si>
  <si>
    <t>Martin</t>
  </si>
  <si>
    <t>insges.</t>
  </si>
  <si>
    <t>Mini</t>
  </si>
  <si>
    <t>bardier</t>
  </si>
  <si>
    <t>Subaru</t>
  </si>
  <si>
    <t>Motors</t>
  </si>
  <si>
    <t>Davidson</t>
  </si>
  <si>
    <t>Yang</t>
  </si>
  <si>
    <t>borghini</t>
  </si>
  <si>
    <t>Simca</t>
  </si>
  <si>
    <t>Guzzi</t>
  </si>
  <si>
    <t>Zschop.-MZ</t>
  </si>
  <si>
    <t>Cars</t>
  </si>
  <si>
    <t>Royce</t>
  </si>
  <si>
    <t>ring</t>
  </si>
  <si>
    <t>scooter</t>
  </si>
  <si>
    <t>wagen</t>
  </si>
  <si>
    <r>
      <t xml:space="preserve">         29.1     </t>
    </r>
    <r>
      <rPr>
        <b/>
        <sz val="12"/>
        <rFont val="Arial"/>
        <family val="2"/>
      </rPr>
      <t>Herstellerstatistik für zugelassene motorisierte Fahrzeug in Bonn 2016</t>
    </r>
  </si>
  <si>
    <t>Herstellerstatistik für zugelassene Anhänger in Bonn 2016</t>
  </si>
  <si>
    <t>Anhänger / nicht motorisierte Fahrzeuge</t>
  </si>
  <si>
    <t>Herst.-Nr.</t>
  </si>
  <si>
    <t>0617</t>
  </si>
  <si>
    <t>6115</t>
  </si>
  <si>
    <t>9609/1691</t>
  </si>
  <si>
    <t>6116</t>
  </si>
  <si>
    <t>0618\6918</t>
  </si>
  <si>
    <t>5046\9754</t>
  </si>
  <si>
    <t>7782</t>
  </si>
  <si>
    <t>6853</t>
  </si>
  <si>
    <t>0404</t>
  </si>
  <si>
    <t>6784</t>
  </si>
  <si>
    <t>0513</t>
  </si>
  <si>
    <t>7721</t>
  </si>
  <si>
    <t>0381\9881</t>
  </si>
  <si>
    <t>7765</t>
  </si>
  <si>
    <t>0747</t>
  </si>
  <si>
    <t>6024</t>
  </si>
  <si>
    <t>9702</t>
  </si>
  <si>
    <t>9954</t>
  </si>
  <si>
    <t>0698/1581</t>
  </si>
  <si>
    <t>9227</t>
  </si>
  <si>
    <t>7801</t>
  </si>
  <si>
    <t>6694</t>
  </si>
  <si>
    <t>1044/1620</t>
  </si>
  <si>
    <t>8111</t>
  </si>
  <si>
    <t>8638</t>
  </si>
  <si>
    <t>1252</t>
  </si>
  <si>
    <t>6275</t>
  </si>
  <si>
    <t>7686</t>
  </si>
  <si>
    <t>Auwaerter</t>
  </si>
  <si>
    <t>Boeck-</t>
  </si>
  <si>
    <t>Brenderup</t>
  </si>
  <si>
    <t>Bürstner</t>
  </si>
  <si>
    <t>Dethleffs</t>
  </si>
  <si>
    <t>Eduard</t>
  </si>
  <si>
    <t>FAV</t>
  </si>
  <si>
    <t>Harbeck</t>
  </si>
  <si>
    <t>Heine-</t>
  </si>
  <si>
    <t>HEKU</t>
  </si>
  <si>
    <t>Hobby</t>
  </si>
  <si>
    <t>Humbaur</t>
  </si>
  <si>
    <t>Knaus</t>
  </si>
  <si>
    <t>Koch</t>
  </si>
  <si>
    <t>Krone</t>
  </si>
  <si>
    <t>Pongratz</t>
  </si>
  <si>
    <t>Saris</t>
  </si>
  <si>
    <t>Saxas</t>
  </si>
  <si>
    <t>Schmitz</t>
  </si>
  <si>
    <t>Sorelpol</t>
  </si>
  <si>
    <t>Stema</t>
  </si>
  <si>
    <t>Tabbert</t>
  </si>
  <si>
    <t>Thule</t>
  </si>
  <si>
    <t>TPV</t>
  </si>
  <si>
    <t>Unsinn</t>
  </si>
  <si>
    <t>Westfalia</t>
  </si>
  <si>
    <t>Wiss-</t>
  </si>
  <si>
    <t>WM</t>
  </si>
  <si>
    <t>Paul</t>
  </si>
  <si>
    <t>mann</t>
  </si>
  <si>
    <t>Wohnwag.</t>
  </si>
  <si>
    <t>Anh.Bau</t>
  </si>
  <si>
    <t>Cargobull</t>
  </si>
  <si>
    <t>Neptun</t>
  </si>
  <si>
    <t>Prikolice</t>
  </si>
  <si>
    <t>Trailer</t>
  </si>
  <si>
    <t>kirchen</t>
  </si>
  <si>
    <t>Meyer</t>
  </si>
  <si>
    <t>(Gesamtbestandszahlen der Bundesstadt Bonn)</t>
  </si>
  <si>
    <t>Zugelassene Fz.</t>
  </si>
  <si>
    <t>Gesamt-</t>
  </si>
  <si>
    <t>summe</t>
  </si>
  <si>
    <t>Gesamtsumme</t>
  </si>
  <si>
    <t>Weiß (zugel.)</t>
  </si>
  <si>
    <t>Weiß Gesamtbest.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</si>
</sst>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201" x14ac:knownFonts="1">
    <font>
      <sz val="10"/>
      <name val="Arial"/>
      <family val="2"/>
    </font>
    <font>
      <sz val="10"/>
      <name val="Arial"/>
      <family val="2"/>
    </font>
    <font>
      <b/>
      <sz val="14"/>
      <name val="Arial"/>
      <family val="2"/>
    </font>
    <font>
      <b/>
      <sz val="12"/>
      <color indexed="10"/>
      <name val="Arial"/>
      <family val="2"/>
    </font>
    <font>
      <b/>
      <sz val="12"/>
      <color indexed="41"/>
      <name val="Arial"/>
      <family val="2"/>
    </font>
    <font>
      <sz val="10"/>
      <color indexed="41"/>
      <name val="Arial"/>
      <family val="2"/>
    </font>
    <font>
      <b/>
      <sz val="10"/>
      <name val="Arial"/>
      <family val="2"/>
    </font>
    <font>
      <b/>
      <sz val="18"/>
      <color indexed="8"/>
      <name val="Arial"/>
      <family val="2"/>
    </font>
    <font>
      <b/>
      <sz val="12"/>
      <color indexed="8"/>
      <name val="Arial"/>
      <family val="2"/>
    </font>
    <font>
      <b/>
      <sz val="12"/>
      <name val="Arial"/>
      <family val="2"/>
    </font>
    <font>
      <b/>
      <sz val="10"/>
      <color theme="1"/>
      <name val="Arial"/>
      <family val="2"/>
    </font>
    <font>
      <sz val="18"/>
      <name val="Arial"/>
      <family val="2"/>
    </font>
    <font>
      <sz val="10"/>
      <color indexed="10"/>
      <name val="Arial"/>
      <family val="2"/>
    </font>
    <font>
      <b/>
      <sz val="16"/>
      <color theme="3" tint="0.59999389629810485"/>
      <name val="Arial"/>
      <family val="2"/>
    </font>
    <font>
      <b/>
      <sz val="16"/>
      <color rgb="FF00CC00"/>
      <name val="Arial"/>
      <family val="2"/>
    </font>
    <font>
      <b/>
      <sz val="16"/>
      <color rgb="FF92D050"/>
      <name val="Arial"/>
      <family val="2"/>
    </font>
    <font>
      <b/>
      <sz val="16"/>
      <color theme="9" tint="-0.499984740745262"/>
      <name val="Arial"/>
      <family val="2"/>
    </font>
    <font>
      <b/>
      <sz val="16"/>
      <color theme="2" tint="-0.499984740745262"/>
      <name val="Arial"/>
      <family val="2"/>
    </font>
    <font>
      <b/>
      <sz val="16"/>
      <color rgb="FF00B050"/>
      <name val="Arial"/>
      <family val="2"/>
    </font>
    <font>
      <b/>
      <sz val="16"/>
      <color rgb="FF0070C0"/>
      <name val="Arial"/>
      <family val="2"/>
    </font>
    <font>
      <b/>
      <sz val="16"/>
      <color rgb="FFFFC000"/>
      <name val="Arial"/>
      <family val="2"/>
    </font>
    <font>
      <b/>
      <sz val="16"/>
      <color rgb="FFFF0000"/>
      <name val="Arial"/>
      <family val="2"/>
    </font>
    <font>
      <b/>
      <sz val="16"/>
      <color rgb="FF00B0F0"/>
      <name val="Arial"/>
      <family val="2"/>
    </font>
    <font>
      <b/>
      <sz val="16"/>
      <color rgb="FFFF66FF"/>
      <name val="Arial"/>
      <family val="2"/>
    </font>
    <font>
      <b/>
      <sz val="14"/>
      <color indexed="8"/>
      <name val="Arial"/>
      <family val="2"/>
    </font>
    <font>
      <b/>
      <sz val="12"/>
      <color indexed="48"/>
      <name val="Arial"/>
      <family val="2"/>
    </font>
    <font>
      <b/>
      <sz val="12"/>
      <color indexed="14"/>
      <name val="Arial"/>
      <family val="2"/>
    </font>
    <font>
      <b/>
      <sz val="12"/>
      <color indexed="57"/>
      <name val="Arial"/>
      <family val="2"/>
    </font>
    <font>
      <b/>
      <sz val="12"/>
      <color indexed="52"/>
      <name val="Arial"/>
      <family val="2"/>
    </font>
    <font>
      <b/>
      <sz val="12"/>
      <color indexed="46"/>
      <name val="Arial"/>
      <family val="2"/>
    </font>
    <font>
      <b/>
      <sz val="12"/>
      <color indexed="16"/>
      <name val="Arial"/>
      <family val="2"/>
    </font>
    <font>
      <b/>
      <sz val="12"/>
      <color indexed="12"/>
      <name val="Arial"/>
      <family val="2"/>
    </font>
    <font>
      <b/>
      <sz val="18"/>
      <color theme="1"/>
      <name val="Arial"/>
      <family val="2"/>
    </font>
    <font>
      <b/>
      <sz val="12"/>
      <color theme="0"/>
      <name val="Arial"/>
      <family val="2"/>
    </font>
    <font>
      <b/>
      <sz val="12"/>
      <color theme="1"/>
      <name val="Arial"/>
      <family val="2"/>
    </font>
    <font>
      <b/>
      <sz val="18"/>
      <color indexed="10"/>
      <name val="Arial"/>
      <family val="2"/>
    </font>
    <font>
      <b/>
      <sz val="10"/>
      <color indexed="8"/>
      <name val="Arial"/>
      <family val="2"/>
    </font>
    <font>
      <b/>
      <sz val="10"/>
      <color indexed="10"/>
      <name val="Arial"/>
      <family val="2"/>
    </font>
    <font>
      <b/>
      <sz val="10"/>
      <color indexed="48"/>
      <name val="Arial"/>
      <family val="2"/>
    </font>
    <font>
      <b/>
      <sz val="10"/>
      <color indexed="14"/>
      <name val="Arial"/>
      <family val="2"/>
    </font>
    <font>
      <b/>
      <sz val="10"/>
      <color indexed="57"/>
      <name val="Arial"/>
      <family val="2"/>
    </font>
    <font>
      <b/>
      <sz val="10"/>
      <color indexed="52"/>
      <name val="Arial"/>
      <family val="2"/>
    </font>
    <font>
      <b/>
      <sz val="10"/>
      <color indexed="46"/>
      <name val="Arial"/>
      <family val="2"/>
    </font>
    <font>
      <b/>
      <sz val="10"/>
      <color indexed="16"/>
      <name val="Arial"/>
      <family val="2"/>
    </font>
    <font>
      <b/>
      <sz val="10"/>
      <color indexed="12"/>
      <name val="Arial"/>
      <family val="2"/>
    </font>
    <font>
      <sz val="10"/>
      <color indexed="8"/>
      <name val="Arial"/>
      <family val="2"/>
    </font>
    <font>
      <b/>
      <sz val="11"/>
      <color indexed="17"/>
      <name val="Arial"/>
      <family val="2"/>
    </font>
    <font>
      <b/>
      <sz val="11"/>
      <color indexed="53"/>
      <name val="Arial"/>
      <family val="2"/>
    </font>
    <font>
      <b/>
      <sz val="11"/>
      <color indexed="16"/>
      <name val="Arial"/>
      <family val="2"/>
    </font>
    <font>
      <b/>
      <sz val="11"/>
      <color indexed="18"/>
      <name val="Arial"/>
      <family val="2"/>
    </font>
    <font>
      <b/>
      <sz val="11"/>
      <color indexed="19"/>
      <name val="Arial"/>
      <family val="2"/>
    </font>
    <font>
      <b/>
      <sz val="11"/>
      <color indexed="10"/>
      <name val="Arial"/>
      <family val="2"/>
    </font>
    <font>
      <b/>
      <sz val="11"/>
      <color rgb="FF00B0F0"/>
      <name val="Arial"/>
      <family val="2"/>
    </font>
    <font>
      <b/>
      <sz val="11"/>
      <color rgb="FF7030A0"/>
      <name val="Arial"/>
      <family val="2"/>
    </font>
    <font>
      <b/>
      <sz val="10"/>
      <color theme="3" tint="0.39997558519241921"/>
      <name val="Arial"/>
      <family val="2"/>
    </font>
    <font>
      <sz val="10"/>
      <color rgb="FF00B050"/>
      <name val="Arial"/>
      <family val="2"/>
    </font>
    <font>
      <b/>
      <sz val="11"/>
      <color rgb="FF1902C6"/>
      <name val="Arial"/>
      <family val="2"/>
    </font>
    <font>
      <b/>
      <sz val="11"/>
      <color theme="9" tint="-0.499984740745262"/>
      <name val="Arial"/>
      <family val="2"/>
    </font>
    <font>
      <b/>
      <sz val="11"/>
      <color theme="5" tint="0.59999389629810485"/>
      <name val="Arial"/>
      <family val="2"/>
    </font>
    <font>
      <b/>
      <sz val="11"/>
      <color theme="3" tint="0.39997558519241921"/>
      <name val="Arial"/>
      <family val="2"/>
    </font>
    <font>
      <b/>
      <sz val="11"/>
      <name val="Arial"/>
      <family val="2"/>
    </font>
    <font>
      <b/>
      <sz val="11"/>
      <color rgb="FF00B050"/>
      <name val="Arial"/>
      <family val="2"/>
    </font>
    <font>
      <b/>
      <sz val="11"/>
      <color rgb="FF3131F7"/>
      <name val="Arial"/>
      <family val="2"/>
    </font>
    <font>
      <b/>
      <sz val="11"/>
      <color rgb="FFC308C8"/>
      <name val="Arial"/>
      <family val="2"/>
    </font>
    <font>
      <b/>
      <sz val="11"/>
      <color rgb="FFFFFF00"/>
      <name val="Arial"/>
      <family val="2"/>
    </font>
    <font>
      <b/>
      <sz val="11"/>
      <color theme="6" tint="-0.249977111117893"/>
      <name val="Arial"/>
      <family val="2"/>
    </font>
    <font>
      <b/>
      <sz val="14"/>
      <color rgb="FF3131F7"/>
      <name val="Arial"/>
      <family val="2"/>
    </font>
    <font>
      <b/>
      <sz val="14"/>
      <color theme="1"/>
      <name val="Arial"/>
      <family val="2"/>
    </font>
    <font>
      <b/>
      <sz val="14"/>
      <color indexed="14"/>
      <name val="Arial"/>
      <family val="2"/>
    </font>
    <font>
      <b/>
      <sz val="14"/>
      <color indexed="57"/>
      <name val="Arial"/>
      <family val="2"/>
    </font>
    <font>
      <b/>
      <sz val="11"/>
      <color indexed="62"/>
      <name val="Arial"/>
      <family val="2"/>
    </font>
    <font>
      <b/>
      <sz val="8"/>
      <color theme="3" tint="0.39997558519241921"/>
      <name val="Arial"/>
      <family val="2"/>
    </font>
    <font>
      <b/>
      <sz val="11"/>
      <color indexed="23"/>
      <name val="Arial"/>
      <family val="2"/>
    </font>
    <font>
      <b/>
      <sz val="11"/>
      <color indexed="20"/>
      <name val="Arial"/>
      <family val="2"/>
    </font>
    <font>
      <b/>
      <sz val="11"/>
      <color indexed="8"/>
      <name val="Arial"/>
      <family val="2"/>
    </font>
    <font>
      <b/>
      <sz val="10"/>
      <color indexed="49"/>
      <name val="Arial"/>
      <family val="2"/>
    </font>
    <font>
      <b/>
      <sz val="9"/>
      <color indexed="12"/>
      <name val="Arial"/>
      <family val="2"/>
    </font>
    <font>
      <b/>
      <sz val="10"/>
      <color indexed="50"/>
      <name val="Arial"/>
      <family val="2"/>
    </font>
    <font>
      <b/>
      <sz val="8"/>
      <color rgb="FF0070C0"/>
      <name val="Arial"/>
      <family val="2"/>
    </font>
    <font>
      <b/>
      <sz val="11"/>
      <color indexed="14"/>
      <name val="Arial"/>
      <family val="2"/>
    </font>
    <font>
      <b/>
      <sz val="11"/>
      <color indexed="57"/>
      <name val="Arial"/>
      <family val="2"/>
    </font>
    <font>
      <b/>
      <sz val="10"/>
      <color rgb="FF3131F7"/>
      <name val="Arial"/>
      <family val="2"/>
    </font>
    <font>
      <b/>
      <sz val="10"/>
      <color indexed="53"/>
      <name val="Arial"/>
      <family val="2"/>
    </font>
    <font>
      <b/>
      <sz val="10"/>
      <color indexed="54"/>
      <name val="Arial"/>
      <family val="2"/>
    </font>
    <font>
      <b/>
      <sz val="10"/>
      <color indexed="19"/>
      <name val="Arial"/>
      <family val="2"/>
    </font>
    <font>
      <b/>
      <sz val="10"/>
      <color rgb="FF00B0F0"/>
      <name val="Arial"/>
      <family val="2"/>
    </font>
    <font>
      <b/>
      <sz val="10"/>
      <color indexed="17"/>
      <name val="Arial"/>
      <family val="2"/>
    </font>
    <font>
      <b/>
      <sz val="10"/>
      <color indexed="23"/>
      <name val="Arial"/>
      <family val="2"/>
    </font>
    <font>
      <b/>
      <sz val="10"/>
      <color indexed="18"/>
      <name val="Arial"/>
      <family val="2"/>
    </font>
    <font>
      <b/>
      <sz val="10"/>
      <color indexed="20"/>
      <name val="Arial"/>
      <family val="2"/>
    </font>
    <font>
      <sz val="10"/>
      <color indexed="12"/>
      <name val="Arial"/>
      <family val="2"/>
    </font>
    <font>
      <sz val="10"/>
      <color indexed="50"/>
      <name val="Arial"/>
      <family val="2"/>
    </font>
    <font>
      <b/>
      <sz val="10"/>
      <color theme="9" tint="-0.499984740745262"/>
      <name val="Arial"/>
      <family val="2"/>
    </font>
    <font>
      <b/>
      <sz val="14"/>
      <color indexed="53"/>
      <name val="Arial"/>
      <family val="2"/>
    </font>
    <font>
      <b/>
      <sz val="14"/>
      <color indexed="16"/>
      <name val="Arial"/>
      <family val="2"/>
    </font>
    <font>
      <b/>
      <sz val="14"/>
      <color indexed="54"/>
      <name val="Arial"/>
      <family val="2"/>
    </font>
    <font>
      <b/>
      <sz val="14"/>
      <color indexed="19"/>
      <name val="Arial"/>
      <family val="2"/>
    </font>
    <font>
      <b/>
      <sz val="14"/>
      <color indexed="10"/>
      <name val="Arial"/>
      <family val="2"/>
    </font>
    <font>
      <b/>
      <sz val="14"/>
      <color rgb="FF00B0F0"/>
      <name val="Arial"/>
      <family val="2"/>
    </font>
    <font>
      <b/>
      <sz val="14"/>
      <color rgb="FF7030A0"/>
      <name val="Arial"/>
      <family val="2"/>
    </font>
    <font>
      <b/>
      <sz val="14"/>
      <color theme="3" tint="0.39997558519241921"/>
      <name val="Arial"/>
      <family val="2"/>
    </font>
    <font>
      <b/>
      <sz val="14"/>
      <color rgb="FF00B050"/>
      <name val="Arial"/>
      <family val="2"/>
    </font>
    <font>
      <b/>
      <sz val="12"/>
      <color indexed="23"/>
      <name val="Arial"/>
      <family val="2"/>
    </font>
    <font>
      <b/>
      <sz val="12"/>
      <color indexed="18"/>
      <name val="Arial"/>
      <family val="2"/>
    </font>
    <font>
      <b/>
      <sz val="12"/>
      <color indexed="20"/>
      <name val="Arial"/>
      <family val="2"/>
    </font>
    <font>
      <b/>
      <sz val="11"/>
      <color indexed="49"/>
      <name val="Arial"/>
      <family val="2"/>
    </font>
    <font>
      <b/>
      <sz val="11"/>
      <color indexed="12"/>
      <name val="Arial"/>
      <family val="2"/>
    </font>
    <font>
      <b/>
      <sz val="11"/>
      <color indexed="50"/>
      <name val="Arial"/>
      <family val="2"/>
    </font>
    <font>
      <b/>
      <sz val="14"/>
      <color rgb="FF0070C0"/>
      <name val="Arial"/>
      <family val="2"/>
    </font>
    <font>
      <b/>
      <sz val="14"/>
      <color theme="9" tint="-0.499984740745262"/>
      <name val="Arial"/>
      <family val="2"/>
    </font>
    <font>
      <b/>
      <sz val="14"/>
      <color rgb="FFC308C8"/>
      <name val="Arial"/>
      <family val="2"/>
    </font>
    <font>
      <b/>
      <sz val="14"/>
      <color rgb="FFFFFF00"/>
      <name val="Arial"/>
      <family val="2"/>
    </font>
    <font>
      <b/>
      <sz val="14"/>
      <color indexed="17"/>
      <name val="Arial"/>
      <family val="2"/>
    </font>
    <font>
      <b/>
      <sz val="14"/>
      <color theme="1" tint="4.9989318521683403E-2"/>
      <name val="Arial"/>
      <family val="2"/>
    </font>
    <font>
      <b/>
      <sz val="14"/>
      <color indexed="12"/>
      <name val="Arial"/>
      <family val="2"/>
    </font>
    <font>
      <sz val="12"/>
      <name val="Arial"/>
      <family val="2"/>
    </font>
    <font>
      <b/>
      <sz val="10"/>
      <color rgb="FF0070C0"/>
      <name val="Arial"/>
      <family val="2"/>
    </font>
    <font>
      <sz val="10"/>
      <color rgb="FF3131F7"/>
      <name val="Arial"/>
      <family val="2"/>
    </font>
    <font>
      <sz val="10"/>
      <color theme="1"/>
      <name val="Arial"/>
      <family val="2"/>
    </font>
    <font>
      <b/>
      <sz val="11"/>
      <color rgb="FF0070C0"/>
      <name val="Arial"/>
      <family val="2"/>
    </font>
    <font>
      <b/>
      <sz val="16"/>
      <color theme="1"/>
      <name val="Arial"/>
      <family val="2"/>
    </font>
    <font>
      <sz val="18"/>
      <color theme="1"/>
      <name val="Arial"/>
      <family val="2"/>
    </font>
    <font>
      <sz val="16"/>
      <color theme="1"/>
      <name val="Arial"/>
      <family val="2"/>
    </font>
    <font>
      <b/>
      <sz val="10"/>
      <color indexed="61"/>
      <name val="Arial"/>
      <family val="2"/>
    </font>
    <font>
      <sz val="11"/>
      <name val="Arial"/>
      <family val="2"/>
    </font>
    <font>
      <b/>
      <sz val="11"/>
      <color rgb="FFFF0000"/>
      <name val="Arial"/>
      <family val="2"/>
    </font>
    <font>
      <b/>
      <sz val="10"/>
      <color rgb="FFFF0000"/>
      <name val="Arial"/>
      <family val="2"/>
    </font>
    <font>
      <sz val="14"/>
      <color theme="0"/>
      <name val="Arial"/>
      <family val="2"/>
    </font>
    <font>
      <b/>
      <sz val="9"/>
      <color indexed="81"/>
      <name val="Tahoma"/>
      <family val="2"/>
    </font>
    <font>
      <sz val="9"/>
      <color indexed="81"/>
      <name val="Tahoma"/>
      <family val="2"/>
    </font>
    <font>
      <b/>
      <sz val="20"/>
      <name val="Arial"/>
      <family val="2"/>
    </font>
    <font>
      <b/>
      <sz val="16"/>
      <color indexed="17"/>
      <name val="Arial"/>
      <family val="2"/>
    </font>
    <font>
      <b/>
      <sz val="14"/>
      <color theme="0"/>
      <name val="Arial"/>
      <family val="2"/>
    </font>
    <font>
      <b/>
      <sz val="22"/>
      <color indexed="12"/>
      <name val="Arial"/>
      <family val="2"/>
    </font>
    <font>
      <b/>
      <sz val="22"/>
      <color indexed="61"/>
      <name val="Arial"/>
      <family val="2"/>
    </font>
    <font>
      <b/>
      <sz val="22"/>
      <color indexed="14"/>
      <name val="Arial"/>
      <family val="2"/>
    </font>
    <font>
      <b/>
      <sz val="18"/>
      <color indexed="17"/>
      <name val="Arial"/>
      <family val="2"/>
    </font>
    <font>
      <b/>
      <sz val="11"/>
      <color theme="6" tint="-0.499984740745262"/>
      <name val="Arial"/>
      <family val="2"/>
    </font>
    <font>
      <b/>
      <sz val="18"/>
      <name val="Arial"/>
      <family val="2"/>
    </font>
    <font>
      <b/>
      <sz val="16"/>
      <color indexed="57"/>
      <name val="Arial"/>
      <family val="2"/>
    </font>
    <font>
      <b/>
      <sz val="18"/>
      <color indexed="12"/>
      <name val="Arial"/>
      <family val="2"/>
    </font>
    <font>
      <b/>
      <sz val="18"/>
      <color indexed="61"/>
      <name val="Arial"/>
      <family val="2"/>
    </font>
    <font>
      <b/>
      <sz val="18"/>
      <color indexed="14"/>
      <name val="Arial"/>
      <family val="2"/>
    </font>
    <font>
      <b/>
      <sz val="18"/>
      <color indexed="57"/>
      <name val="Arial"/>
      <family val="2"/>
    </font>
    <font>
      <b/>
      <sz val="18"/>
      <color indexed="53"/>
      <name val="Arial"/>
      <family val="2"/>
    </font>
    <font>
      <b/>
      <sz val="18"/>
      <color indexed="16"/>
      <name val="Arial"/>
      <family val="2"/>
    </font>
    <font>
      <b/>
      <sz val="18"/>
      <color theme="6" tint="-0.499984740745262"/>
      <name val="Arial"/>
      <family val="2"/>
    </font>
    <font>
      <b/>
      <sz val="18"/>
      <color indexed="54"/>
      <name val="Arial"/>
      <family val="2"/>
    </font>
    <font>
      <b/>
      <sz val="18"/>
      <color theme="0"/>
      <name val="Arial"/>
      <family val="2"/>
    </font>
    <font>
      <b/>
      <sz val="18"/>
      <color indexed="19"/>
      <name val="Arial"/>
      <family val="2"/>
    </font>
    <font>
      <b/>
      <sz val="14"/>
      <color indexed="61"/>
      <name val="Arial"/>
      <family val="2"/>
    </font>
    <font>
      <b/>
      <sz val="11"/>
      <color theme="1"/>
      <name val="Arial"/>
      <family val="2"/>
    </font>
    <font>
      <b/>
      <sz val="14"/>
      <color indexed="52"/>
      <name val="Arial"/>
      <family val="2"/>
    </font>
    <font>
      <b/>
      <sz val="14"/>
      <color indexed="48"/>
      <name val="Arial"/>
      <family val="2"/>
    </font>
    <font>
      <b/>
      <sz val="14"/>
      <color indexed="62"/>
      <name val="Arial"/>
      <family val="2"/>
    </font>
    <font>
      <b/>
      <sz val="16"/>
      <color indexed="8"/>
      <name val="Arial"/>
      <family val="2"/>
    </font>
    <font>
      <b/>
      <sz val="16"/>
      <color indexed="61"/>
      <name val="Arial"/>
      <family val="2"/>
    </font>
    <font>
      <b/>
      <sz val="16"/>
      <color indexed="10"/>
      <name val="Arial"/>
      <family val="2"/>
    </font>
    <font>
      <b/>
      <sz val="16"/>
      <color indexed="52"/>
      <name val="Arial"/>
      <family val="2"/>
    </font>
    <font>
      <b/>
      <sz val="16"/>
      <color indexed="48"/>
      <name val="Arial"/>
      <family val="2"/>
    </font>
    <font>
      <b/>
      <sz val="16"/>
      <color indexed="62"/>
      <name val="Arial"/>
      <family val="2"/>
    </font>
    <font>
      <b/>
      <sz val="11"/>
      <color indexed="52"/>
      <name val="Arial"/>
      <family val="2"/>
    </font>
    <font>
      <b/>
      <sz val="11"/>
      <color indexed="48"/>
      <name val="Arial"/>
      <family val="2"/>
    </font>
    <font>
      <b/>
      <sz val="14"/>
      <color theme="3" tint="-0.249977111117893"/>
      <name val="Arial"/>
      <family val="2"/>
    </font>
    <font>
      <b/>
      <sz val="8"/>
      <color theme="1"/>
      <name val="Arial"/>
      <family val="2"/>
    </font>
    <font>
      <b/>
      <sz val="16"/>
      <color rgb="FFC00000"/>
      <name val="Arial"/>
      <family val="2"/>
    </font>
    <font>
      <b/>
      <sz val="16"/>
      <color rgb="FF002060"/>
      <name val="Arial"/>
      <family val="2"/>
    </font>
    <font>
      <b/>
      <sz val="16"/>
      <color rgb="FF7030A0"/>
      <name val="Arial"/>
      <family val="2"/>
    </font>
    <font>
      <b/>
      <sz val="8"/>
      <name val="Arial"/>
      <family val="2"/>
    </font>
    <font>
      <sz val="8"/>
      <color indexed="8"/>
      <name val="Arial"/>
      <family val="2"/>
    </font>
    <font>
      <sz val="8"/>
      <name val="Arial"/>
      <family val="2"/>
    </font>
    <font>
      <b/>
      <sz val="8"/>
      <color indexed="8"/>
      <name val="Arial"/>
      <family val="2"/>
    </font>
    <font>
      <sz val="8"/>
      <color indexed="23"/>
      <name val="Arial"/>
      <family val="2"/>
    </font>
    <font>
      <b/>
      <sz val="8"/>
      <color indexed="49"/>
      <name val="Arial"/>
      <family val="2"/>
    </font>
    <font>
      <b/>
      <sz val="8"/>
      <color indexed="12"/>
      <name val="Arial"/>
      <family val="2"/>
    </font>
    <font>
      <b/>
      <sz val="8"/>
      <color indexed="10"/>
      <name val="Arial"/>
      <family val="2"/>
    </font>
    <font>
      <b/>
      <sz val="8"/>
      <color indexed="51"/>
      <name val="Arial"/>
      <family val="2"/>
    </font>
    <font>
      <b/>
      <sz val="8"/>
      <color indexed="17"/>
      <name val="Arial"/>
      <family val="2"/>
    </font>
    <font>
      <b/>
      <sz val="8"/>
      <color indexed="55"/>
      <name val="Arial"/>
      <family val="2"/>
    </font>
    <font>
      <b/>
      <sz val="8"/>
      <color indexed="23"/>
      <name val="Arial"/>
      <family val="2"/>
    </font>
    <font>
      <b/>
      <sz val="12"/>
      <color indexed="8"/>
      <name val="Comic Sans MS"/>
      <family val="4"/>
    </font>
    <font>
      <b/>
      <sz val="12"/>
      <color indexed="61"/>
      <name val="Arial"/>
      <family val="2"/>
    </font>
    <font>
      <b/>
      <sz val="12"/>
      <color indexed="53"/>
      <name val="Arial"/>
      <family val="2"/>
    </font>
    <font>
      <b/>
      <sz val="12"/>
      <color indexed="54"/>
      <name val="Arial"/>
      <family val="2"/>
    </font>
    <font>
      <b/>
      <sz val="12"/>
      <color indexed="19"/>
      <name val="Arial"/>
      <family val="2"/>
    </font>
    <font>
      <b/>
      <sz val="10"/>
      <color indexed="9"/>
      <name val="Arial"/>
      <family val="2"/>
    </font>
    <font>
      <b/>
      <sz val="12"/>
      <color indexed="9"/>
      <name val="Arial"/>
      <family val="2"/>
    </font>
    <font>
      <sz val="12"/>
      <color indexed="8"/>
      <name val="Arial"/>
      <family val="2"/>
    </font>
    <font>
      <b/>
      <sz val="9"/>
      <color theme="1"/>
      <name val="Arial"/>
      <family val="2"/>
    </font>
    <font>
      <b/>
      <sz val="16"/>
      <color indexed="9"/>
      <name val="Arial"/>
      <family val="2"/>
    </font>
    <font>
      <b/>
      <sz val="16"/>
      <name val="Arial"/>
      <family val="2"/>
    </font>
    <font>
      <sz val="11"/>
      <color theme="1"/>
      <name val="Arial"/>
      <family val="2"/>
    </font>
    <font>
      <b/>
      <sz val="24"/>
      <name val="Arial"/>
      <family val="2"/>
    </font>
    <font>
      <sz val="16"/>
      <name val="Arial"/>
      <family val="2"/>
    </font>
    <font>
      <b/>
      <sz val="9"/>
      <name val="Arial"/>
      <family val="2"/>
    </font>
    <font>
      <b/>
      <sz val="9"/>
      <color indexed="8"/>
      <name val="Arial"/>
      <family val="2"/>
    </font>
    <font>
      <b/>
      <u/>
      <sz val="14"/>
      <color indexed="10"/>
      <name val="Arial"/>
      <family val="2"/>
    </font>
    <font>
      <b/>
      <sz val="8"/>
      <color indexed="18"/>
      <name val="Arial"/>
      <family val="2"/>
    </font>
    <font>
      <b/>
      <sz val="8"/>
      <color indexed="20"/>
      <name val="Arial"/>
      <family val="2"/>
    </font>
    <font>
      <b/>
      <sz val="11"/>
      <color indexed="8"/>
      <name val="Comic Sans MS"/>
      <family val="4"/>
    </font>
    <font>
      <sz val="9"/>
      <name val="Arial"/>
      <family val="2"/>
    </font>
  </fonts>
  <fills count="54">
    <fill>
      <patternFill patternType="none"/>
    </fill>
    <fill>
      <patternFill patternType="gray125"/>
    </fill>
    <fill>
      <patternFill patternType="solid">
        <fgColor indexed="8"/>
        <bgColor indexed="64"/>
      </patternFill>
    </fill>
    <fill>
      <patternFill patternType="solid">
        <fgColor theme="7" tint="0.59999389629810485"/>
        <bgColor indexed="64"/>
      </patternFill>
    </fill>
    <fill>
      <patternFill patternType="solid">
        <fgColor indexed="9"/>
        <bgColor indexed="64"/>
      </patternFill>
    </fill>
    <fill>
      <patternFill patternType="solid">
        <fgColor indexed="47"/>
        <bgColor indexed="64"/>
      </patternFill>
    </fill>
    <fill>
      <patternFill patternType="solid">
        <fgColor theme="3" tint="0.79998168889431442"/>
        <bgColor indexed="64"/>
      </patternFill>
    </fill>
    <fill>
      <patternFill patternType="solid">
        <fgColor rgb="FF00CC00"/>
        <bgColor indexed="64"/>
      </patternFill>
    </fill>
    <fill>
      <patternFill patternType="solid">
        <fgColor rgb="FF92D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rgb="FFFF66FF"/>
        <bgColor indexed="64"/>
      </patternFill>
    </fill>
    <fill>
      <patternFill patternType="solid">
        <fgColor indexed="44"/>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indexed="43"/>
        <bgColor indexed="64"/>
      </patternFill>
    </fill>
    <fill>
      <patternFill patternType="solid">
        <fgColor theme="6" tint="0.39997558519241921"/>
        <bgColor indexed="64"/>
      </patternFill>
    </fill>
    <fill>
      <patternFill patternType="solid">
        <fgColor indexed="63"/>
        <bgColor indexed="64"/>
      </patternFill>
    </fill>
    <fill>
      <patternFill patternType="solid">
        <fgColor indexed="41"/>
        <bgColor indexed="64"/>
      </patternFill>
    </fill>
    <fill>
      <patternFill patternType="solid">
        <fgColor indexed="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indexed="22"/>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FFCC00"/>
        <bgColor indexed="64"/>
      </patternFill>
    </fill>
    <fill>
      <patternFill patternType="solid">
        <fgColor theme="5" tint="0.39997558519241921"/>
        <bgColor indexed="64"/>
      </patternFill>
    </fill>
    <fill>
      <patternFill patternType="solid">
        <fgColor indexed="46"/>
        <bgColor indexed="64"/>
      </patternFill>
    </fill>
    <fill>
      <patternFill patternType="solid">
        <fgColor indexed="23"/>
        <bgColor indexed="64"/>
      </patternFill>
    </fill>
    <fill>
      <patternFill patternType="solid">
        <fgColor indexed="55"/>
        <bgColor indexed="64"/>
      </patternFill>
    </fill>
    <fill>
      <patternFill patternType="solid">
        <fgColor indexed="52"/>
        <bgColor indexed="64"/>
      </patternFill>
    </fill>
    <fill>
      <patternFill patternType="solid">
        <fgColor indexed="10"/>
        <bgColor indexed="64"/>
      </patternFill>
    </fill>
    <fill>
      <patternFill patternType="solid">
        <fgColor indexed="48"/>
        <bgColor indexed="64"/>
      </patternFill>
    </fill>
    <fill>
      <patternFill patternType="solid">
        <fgColor indexed="57"/>
        <bgColor indexed="64"/>
      </patternFill>
    </fill>
    <fill>
      <patternFill patternType="solid">
        <fgColor indexed="60"/>
        <bgColor indexed="64"/>
      </patternFill>
    </fill>
    <fill>
      <patternFill patternType="solid">
        <fgColor indexed="6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45"/>
        <bgColor indexed="64"/>
      </patternFill>
    </fill>
    <fill>
      <patternFill patternType="solid">
        <fgColor indexed="50"/>
        <bgColor indexed="64"/>
      </patternFill>
    </fill>
  </fills>
  <borders count="63">
    <border>
      <left/>
      <right/>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cellStyleXfs>
  <cellXfs count="1411">
    <xf numFmtId="0" fontId="0" fillId="0" borderId="0" xfId="0"/>
    <xf numFmtId="0" fontId="0" fillId="2" borderId="1" xfId="0" applyFill="1" applyBorder="1"/>
    <xf numFmtId="0" fontId="2" fillId="3" borderId="2" xfId="0" applyFont="1" applyFill="1" applyBorder="1"/>
    <xf numFmtId="0" fontId="2" fillId="3" borderId="3" xfId="0" applyFont="1" applyFill="1" applyBorder="1"/>
    <xf numFmtId="0" fontId="0" fillId="3" borderId="3" xfId="0" applyFill="1" applyBorder="1"/>
    <xf numFmtId="0" fontId="0" fillId="3" borderId="4" xfId="0" applyFill="1" applyBorder="1"/>
    <xf numFmtId="0" fontId="0" fillId="2" borderId="5" xfId="0" applyFill="1" applyBorder="1"/>
    <xf numFmtId="0" fontId="0" fillId="2" borderId="6" xfId="0" applyFill="1" applyBorder="1"/>
    <xf numFmtId="0" fontId="0" fillId="0" borderId="7" xfId="0" applyBorder="1"/>
    <xf numFmtId="0" fontId="0" fillId="0" borderId="8" xfId="0" applyBorder="1"/>
    <xf numFmtId="0" fontId="0" fillId="0" borderId="9" xfId="0" applyBorder="1"/>
    <xf numFmtId="0" fontId="0" fillId="4" borderId="10" xfId="0" applyFill="1" applyBorder="1"/>
    <xf numFmtId="0" fontId="0" fillId="2" borderId="11" xfId="0" applyFill="1" applyBorder="1"/>
    <xf numFmtId="0" fontId="3" fillId="0" borderId="12" xfId="0" applyFont="1" applyBorder="1"/>
    <xf numFmtId="0" fontId="4" fillId="0" borderId="12"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6" fillId="4" borderId="16" xfId="0" applyFont="1" applyFill="1" applyBorder="1"/>
    <xf numFmtId="0" fontId="0" fillId="0" borderId="13" xfId="0" applyBorder="1"/>
    <xf numFmtId="0" fontId="0" fillId="0" borderId="14" xfId="0" applyBorder="1"/>
    <xf numFmtId="0" fontId="0" fillId="0" borderId="17" xfId="0" applyBorder="1"/>
    <xf numFmtId="0" fontId="0" fillId="0" borderId="2" xfId="0" applyBorder="1"/>
    <xf numFmtId="0" fontId="0" fillId="4" borderId="18" xfId="0" applyFill="1" applyBorder="1"/>
    <xf numFmtId="0" fontId="0" fillId="2" borderId="19" xfId="0" applyFill="1" applyBorder="1"/>
    <xf numFmtId="0" fontId="6" fillId="5" borderId="18" xfId="0" applyFont="1" applyFill="1" applyBorder="1" applyAlignment="1">
      <alignment horizontal="center"/>
    </xf>
    <xf numFmtId="0" fontId="6" fillId="0" borderId="18" xfId="0" applyFont="1" applyBorder="1"/>
    <xf numFmtId="0" fontId="8" fillId="7" borderId="17" xfId="0" applyFont="1" applyFill="1" applyBorder="1" applyAlignment="1">
      <alignment horizontal="center"/>
    </xf>
    <xf numFmtId="0" fontId="8" fillId="8" borderId="20" xfId="0" applyFont="1" applyFill="1" applyBorder="1" applyAlignment="1">
      <alignment horizontal="center"/>
    </xf>
    <xf numFmtId="0" fontId="8" fillId="9" borderId="17" xfId="0" applyFont="1" applyFill="1" applyBorder="1" applyAlignment="1">
      <alignment horizontal="center"/>
    </xf>
    <xf numFmtId="0" fontId="8" fillId="10" borderId="20" xfId="0" applyFont="1" applyFill="1" applyBorder="1" applyAlignment="1">
      <alignment horizontal="center"/>
    </xf>
    <xf numFmtId="0" fontId="8" fillId="11" borderId="17" xfId="0" applyFont="1" applyFill="1" applyBorder="1" applyAlignment="1">
      <alignment horizontal="center"/>
    </xf>
    <xf numFmtId="0" fontId="8" fillId="12" borderId="20" xfId="0" applyFont="1" applyFill="1" applyBorder="1" applyAlignment="1">
      <alignment horizontal="center"/>
    </xf>
    <xf numFmtId="0" fontId="8" fillId="13" borderId="17" xfId="0" applyFont="1" applyFill="1" applyBorder="1" applyAlignment="1">
      <alignment horizontal="center"/>
    </xf>
    <xf numFmtId="0" fontId="9" fillId="14" borderId="20" xfId="0" applyFont="1" applyFill="1" applyBorder="1" applyAlignment="1">
      <alignment horizontal="center"/>
    </xf>
    <xf numFmtId="0" fontId="8" fillId="15" borderId="17" xfId="0" applyFont="1" applyFill="1" applyBorder="1" applyAlignment="1">
      <alignment horizontal="center"/>
    </xf>
    <xf numFmtId="0" fontId="8" fillId="16" borderId="20" xfId="0" applyFont="1" applyFill="1" applyBorder="1" applyAlignment="1">
      <alignment horizontal="center"/>
    </xf>
    <xf numFmtId="0" fontId="10" fillId="17" borderId="2" xfId="0" applyFont="1" applyFill="1" applyBorder="1" applyAlignment="1">
      <alignment horizontal="center"/>
    </xf>
    <xf numFmtId="0" fontId="6" fillId="4" borderId="18" xfId="0" applyFont="1" applyFill="1" applyBorder="1" applyAlignment="1">
      <alignment horizontal="center"/>
    </xf>
    <xf numFmtId="0" fontId="0" fillId="18" borderId="17" xfId="0" applyFill="1" applyBorder="1"/>
    <xf numFmtId="0" fontId="0" fillId="18" borderId="0" xfId="0" applyFill="1" applyBorder="1"/>
    <xf numFmtId="0" fontId="0" fillId="18" borderId="21" xfId="0" applyFill="1" applyBorder="1"/>
    <xf numFmtId="0" fontId="8" fillId="7" borderId="22" xfId="0" applyFont="1" applyFill="1" applyBorder="1" applyAlignment="1">
      <alignment horizontal="center"/>
    </xf>
    <xf numFmtId="0" fontId="8" fillId="8" borderId="21" xfId="0" applyFont="1" applyFill="1" applyBorder="1" applyAlignment="1">
      <alignment horizontal="center"/>
    </xf>
    <xf numFmtId="0" fontId="8" fillId="9" borderId="22" xfId="0" applyFont="1" applyFill="1" applyBorder="1" applyAlignment="1">
      <alignment horizontal="center"/>
    </xf>
    <xf numFmtId="0" fontId="8" fillId="10" borderId="21" xfId="0" applyFont="1" applyFill="1" applyBorder="1" applyAlignment="1">
      <alignment horizontal="center"/>
    </xf>
    <xf numFmtId="0" fontId="8" fillId="11" borderId="22" xfId="0" applyFont="1" applyFill="1" applyBorder="1" applyAlignment="1">
      <alignment horizontal="center"/>
    </xf>
    <xf numFmtId="0" fontId="8" fillId="12" borderId="21" xfId="0" applyFont="1" applyFill="1" applyBorder="1" applyAlignment="1">
      <alignment horizontal="center"/>
    </xf>
    <xf numFmtId="0" fontId="8" fillId="13" borderId="22" xfId="0" applyFont="1" applyFill="1" applyBorder="1" applyAlignment="1">
      <alignment horizontal="center"/>
    </xf>
    <xf numFmtId="0" fontId="8" fillId="14" borderId="21" xfId="0" applyFont="1" applyFill="1" applyBorder="1" applyAlignment="1">
      <alignment horizontal="center"/>
    </xf>
    <xf numFmtId="0" fontId="8" fillId="15" borderId="22" xfId="0" applyFont="1" applyFill="1" applyBorder="1" applyAlignment="1">
      <alignment horizontal="center"/>
    </xf>
    <xf numFmtId="0" fontId="8" fillId="16" borderId="21" xfId="0" applyFont="1" applyFill="1" applyBorder="1" applyAlignment="1">
      <alignment horizontal="center"/>
    </xf>
    <xf numFmtId="0" fontId="12" fillId="18" borderId="23" xfId="0" applyFont="1" applyFill="1" applyBorder="1"/>
    <xf numFmtId="0" fontId="6" fillId="4" borderId="24" xfId="0" applyFont="1" applyFill="1" applyBorder="1" applyAlignment="1">
      <alignment horizontal="center"/>
    </xf>
    <xf numFmtId="0" fontId="8" fillId="0" borderId="25" xfId="0" applyFont="1" applyBorder="1" applyAlignment="1">
      <alignment horizontal="center"/>
    </xf>
    <xf numFmtId="0" fontId="3" fillId="4" borderId="20" xfId="0" applyFont="1" applyFill="1" applyBorder="1" applyAlignment="1">
      <alignment horizontal="center"/>
    </xf>
    <xf numFmtId="0" fontId="13" fillId="4" borderId="17" xfId="0" applyFont="1" applyFill="1" applyBorder="1" applyAlignment="1">
      <alignment horizontal="center"/>
    </xf>
    <xf numFmtId="0" fontId="14" fillId="4" borderId="20" xfId="0" applyFont="1" applyFill="1" applyBorder="1" applyAlignment="1">
      <alignment horizontal="center"/>
    </xf>
    <xf numFmtId="0" fontId="15" fillId="4" borderId="17" xfId="0" applyFont="1" applyFill="1" applyBorder="1" applyAlignment="1">
      <alignment horizontal="center"/>
    </xf>
    <xf numFmtId="0" fontId="16" fillId="4" borderId="20" xfId="0" applyFont="1" applyFill="1" applyBorder="1" applyAlignment="1">
      <alignment horizontal="center"/>
    </xf>
    <xf numFmtId="0" fontId="17" fillId="4" borderId="17" xfId="0" applyFont="1" applyFill="1" applyBorder="1" applyAlignment="1">
      <alignment horizontal="center"/>
    </xf>
    <xf numFmtId="0" fontId="18" fillId="4" borderId="20" xfId="0" applyFont="1" applyFill="1" applyBorder="1" applyAlignment="1">
      <alignment horizontal="center"/>
    </xf>
    <xf numFmtId="0" fontId="19" fillId="4" borderId="17" xfId="0" applyFont="1" applyFill="1" applyBorder="1" applyAlignment="1">
      <alignment horizontal="center"/>
    </xf>
    <xf numFmtId="0" fontId="20" fillId="4" borderId="20" xfId="0" applyFont="1" applyFill="1" applyBorder="1" applyAlignment="1">
      <alignment horizontal="center"/>
    </xf>
    <xf numFmtId="0" fontId="21" fillId="4" borderId="25" xfId="0" applyFont="1" applyFill="1" applyBorder="1" applyAlignment="1">
      <alignment horizontal="center"/>
    </xf>
    <xf numFmtId="0" fontId="22" fillId="4" borderId="17" xfId="0" applyFont="1" applyFill="1" applyBorder="1" applyAlignment="1">
      <alignment horizontal="center"/>
    </xf>
    <xf numFmtId="0" fontId="23" fillId="4" borderId="20" xfId="0" applyFont="1" applyFill="1" applyBorder="1" applyAlignment="1">
      <alignment horizontal="center"/>
    </xf>
    <xf numFmtId="0" fontId="7" fillId="13" borderId="17" xfId="0" applyFont="1" applyFill="1" applyBorder="1" applyAlignment="1">
      <alignment horizontal="center"/>
    </xf>
    <xf numFmtId="0" fontId="2" fillId="13" borderId="5" xfId="0" applyFont="1" applyFill="1" applyBorder="1" applyAlignment="1">
      <alignment horizontal="center"/>
    </xf>
    <xf numFmtId="0" fontId="24" fillId="0" borderId="26" xfId="0" applyFont="1" applyBorder="1" applyAlignment="1">
      <alignment horizontal="center"/>
    </xf>
    <xf numFmtId="0" fontId="8" fillId="6" borderId="27" xfId="0" applyFont="1" applyFill="1" applyBorder="1" applyAlignment="1">
      <alignment horizontal="center"/>
    </xf>
    <xf numFmtId="0" fontId="3" fillId="4" borderId="28" xfId="0" applyFont="1" applyFill="1" applyBorder="1" applyAlignment="1">
      <alignment horizontal="center"/>
    </xf>
    <xf numFmtId="0" fontId="13" fillId="4" borderId="27" xfId="0" applyFont="1" applyFill="1" applyBorder="1" applyAlignment="1">
      <alignment horizontal="center"/>
    </xf>
    <xf numFmtId="0" fontId="14" fillId="4" borderId="28" xfId="0" applyFont="1" applyFill="1" applyBorder="1" applyAlignment="1">
      <alignment horizontal="center"/>
    </xf>
    <xf numFmtId="0" fontId="15" fillId="4" borderId="27" xfId="0" applyFont="1" applyFill="1" applyBorder="1" applyAlignment="1">
      <alignment horizontal="center"/>
    </xf>
    <xf numFmtId="0" fontId="16" fillId="4" borderId="28" xfId="0" applyFont="1" applyFill="1" applyBorder="1" applyAlignment="1">
      <alignment horizontal="center"/>
    </xf>
    <xf numFmtId="0" fontId="17" fillId="4" borderId="27" xfId="0" applyFont="1" applyFill="1" applyBorder="1" applyAlignment="1">
      <alignment horizontal="center"/>
    </xf>
    <xf numFmtId="0" fontId="18" fillId="4" borderId="28" xfId="0" applyFont="1" applyFill="1" applyBorder="1" applyAlignment="1">
      <alignment horizontal="center"/>
    </xf>
    <xf numFmtId="0" fontId="19" fillId="4" borderId="27" xfId="0" applyFont="1" applyFill="1" applyBorder="1" applyAlignment="1">
      <alignment horizontal="center"/>
    </xf>
    <xf numFmtId="0" fontId="20" fillId="4" borderId="28" xfId="0" applyFont="1" applyFill="1" applyBorder="1" applyAlignment="1">
      <alignment horizontal="center"/>
    </xf>
    <xf numFmtId="0" fontId="21" fillId="4" borderId="1" xfId="0" applyFont="1" applyFill="1" applyBorder="1" applyAlignment="1">
      <alignment horizontal="center"/>
    </xf>
    <xf numFmtId="0" fontId="22" fillId="4" borderId="27" xfId="0" applyFont="1" applyFill="1" applyBorder="1" applyAlignment="1">
      <alignment horizontal="center"/>
    </xf>
    <xf numFmtId="0" fontId="23" fillId="4" borderId="28" xfId="0" applyFont="1" applyFill="1" applyBorder="1" applyAlignment="1">
      <alignment horizontal="center"/>
    </xf>
    <xf numFmtId="0" fontId="7" fillId="6" borderId="27" xfId="0" applyFont="1" applyFill="1" applyBorder="1" applyAlignment="1">
      <alignment horizontal="center"/>
    </xf>
    <xf numFmtId="0" fontId="2" fillId="6" borderId="17" xfId="0" applyFont="1" applyFill="1" applyBorder="1" applyAlignment="1">
      <alignment horizontal="center"/>
    </xf>
    <xf numFmtId="0" fontId="8" fillId="19" borderId="29" xfId="0" applyFont="1" applyFill="1" applyBorder="1" applyAlignment="1">
      <alignment horizontal="center"/>
    </xf>
    <xf numFmtId="0" fontId="3" fillId="4" borderId="30" xfId="0" applyFont="1" applyFill="1" applyBorder="1" applyAlignment="1">
      <alignment horizontal="center"/>
    </xf>
    <xf numFmtId="0" fontId="13" fillId="4" borderId="29" xfId="0" applyFont="1" applyFill="1" applyBorder="1" applyAlignment="1">
      <alignment horizontal="center"/>
    </xf>
    <xf numFmtId="0" fontId="14" fillId="4" borderId="30" xfId="0" applyFont="1" applyFill="1" applyBorder="1" applyAlignment="1">
      <alignment horizontal="center"/>
    </xf>
    <xf numFmtId="0" fontId="15" fillId="4" borderId="29" xfId="0" applyFont="1" applyFill="1" applyBorder="1" applyAlignment="1">
      <alignment horizontal="center"/>
    </xf>
    <xf numFmtId="0" fontId="16" fillId="4" borderId="30" xfId="0" applyFont="1" applyFill="1" applyBorder="1" applyAlignment="1">
      <alignment horizontal="center"/>
    </xf>
    <xf numFmtId="0" fontId="17" fillId="4" borderId="29" xfId="0" applyFont="1" applyFill="1" applyBorder="1" applyAlignment="1">
      <alignment horizontal="center"/>
    </xf>
    <xf numFmtId="0" fontId="18" fillId="4" borderId="30" xfId="0" applyFont="1" applyFill="1" applyBorder="1" applyAlignment="1">
      <alignment horizontal="center"/>
    </xf>
    <xf numFmtId="0" fontId="19" fillId="4" borderId="29" xfId="0" applyFont="1" applyFill="1" applyBorder="1" applyAlignment="1">
      <alignment horizontal="center"/>
    </xf>
    <xf numFmtId="0" fontId="20" fillId="4" borderId="30" xfId="0" applyFont="1" applyFill="1" applyBorder="1" applyAlignment="1">
      <alignment horizontal="center"/>
    </xf>
    <xf numFmtId="0" fontId="21" fillId="4" borderId="31" xfId="0" applyFont="1" applyFill="1" applyBorder="1" applyAlignment="1">
      <alignment horizontal="center"/>
    </xf>
    <xf numFmtId="0" fontId="22" fillId="4" borderId="29" xfId="0" applyFont="1" applyFill="1" applyBorder="1" applyAlignment="1">
      <alignment horizontal="center"/>
    </xf>
    <xf numFmtId="0" fontId="23" fillId="4" borderId="30" xfId="0" applyFont="1" applyFill="1" applyBorder="1" applyAlignment="1">
      <alignment horizontal="center"/>
    </xf>
    <xf numFmtId="0" fontId="7" fillId="19" borderId="29" xfId="0" applyFont="1" applyFill="1" applyBorder="1" applyAlignment="1">
      <alignment horizontal="center"/>
    </xf>
    <xf numFmtId="0" fontId="2" fillId="19" borderId="22" xfId="0" applyFont="1" applyFill="1" applyBorder="1" applyAlignment="1">
      <alignment horizontal="center"/>
    </xf>
    <xf numFmtId="0" fontId="8" fillId="0" borderId="26" xfId="0" applyFont="1" applyBorder="1" applyAlignment="1">
      <alignment horizontal="center"/>
    </xf>
    <xf numFmtId="0" fontId="8" fillId="20" borderId="27" xfId="0" applyFont="1" applyFill="1" applyBorder="1" applyAlignment="1">
      <alignment horizontal="center"/>
    </xf>
    <xf numFmtId="0" fontId="25" fillId="4" borderId="1" xfId="0" applyFont="1" applyFill="1" applyBorder="1" applyAlignment="1">
      <alignment horizontal="center"/>
    </xf>
    <xf numFmtId="0" fontId="26" fillId="4" borderId="27" xfId="0" applyFont="1" applyFill="1" applyBorder="1" applyAlignment="1">
      <alignment horizontal="center"/>
    </xf>
    <xf numFmtId="0" fontId="27" fillId="4" borderId="28" xfId="0" applyFont="1" applyFill="1" applyBorder="1" applyAlignment="1">
      <alignment horizontal="center"/>
    </xf>
    <xf numFmtId="0" fontId="27" fillId="4" borderId="27" xfId="0" applyFont="1" applyFill="1" applyBorder="1" applyAlignment="1">
      <alignment horizontal="center"/>
    </xf>
    <xf numFmtId="0" fontId="3" fillId="4" borderId="32" xfId="0" applyFont="1" applyFill="1" applyBorder="1" applyAlignment="1">
      <alignment horizontal="center"/>
    </xf>
    <xf numFmtId="0" fontId="28" fillId="4" borderId="28" xfId="0" applyFont="1" applyFill="1" applyBorder="1" applyAlignment="1">
      <alignment horizontal="center"/>
    </xf>
    <xf numFmtId="0" fontId="29" fillId="4" borderId="27" xfId="0" applyFont="1" applyFill="1" applyBorder="1" applyAlignment="1">
      <alignment horizontal="center"/>
    </xf>
    <xf numFmtId="0" fontId="30" fillId="4" borderId="28" xfId="0" applyFont="1" applyFill="1" applyBorder="1" applyAlignment="1">
      <alignment horizontal="center"/>
    </xf>
    <xf numFmtId="0" fontId="30" fillId="4" borderId="27" xfId="0" applyFont="1" applyFill="1" applyBorder="1" applyAlignment="1">
      <alignment horizontal="center"/>
    </xf>
    <xf numFmtId="0" fontId="31" fillId="4" borderId="32" xfId="0" applyFont="1" applyFill="1" applyBorder="1" applyAlignment="1">
      <alignment horizontal="center"/>
    </xf>
    <xf numFmtId="0" fontId="2" fillId="21" borderId="17" xfId="0" applyFont="1" applyFill="1" applyBorder="1" applyAlignment="1">
      <alignment horizontal="center"/>
    </xf>
    <xf numFmtId="0" fontId="8" fillId="20" borderId="33" xfId="0" applyFont="1" applyFill="1" applyBorder="1" applyAlignment="1">
      <alignment horizontal="center"/>
    </xf>
    <xf numFmtId="0" fontId="3" fillId="4" borderId="34" xfId="0" applyFont="1" applyFill="1" applyBorder="1" applyAlignment="1">
      <alignment horizontal="center"/>
    </xf>
    <xf numFmtId="0" fontId="25" fillId="4" borderId="35" xfId="0" applyFont="1" applyFill="1" applyBorder="1" applyAlignment="1">
      <alignment horizontal="center"/>
    </xf>
    <xf numFmtId="0" fontId="26" fillId="4" borderId="29" xfId="0" applyFont="1" applyFill="1" applyBorder="1" applyAlignment="1">
      <alignment horizontal="center"/>
    </xf>
    <xf numFmtId="0" fontId="27" fillId="4" borderId="30" xfId="0" applyFont="1" applyFill="1" applyBorder="1" applyAlignment="1">
      <alignment horizontal="center"/>
    </xf>
    <xf numFmtId="0" fontId="27" fillId="4" borderId="29" xfId="0" applyFont="1" applyFill="1" applyBorder="1" applyAlignment="1">
      <alignment horizontal="center"/>
    </xf>
    <xf numFmtId="0" fontId="3" fillId="4" borderId="36" xfId="0" applyFont="1" applyFill="1" applyBorder="1" applyAlignment="1">
      <alignment horizontal="center"/>
    </xf>
    <xf numFmtId="0" fontId="28" fillId="4" borderId="30" xfId="0" applyFont="1" applyFill="1" applyBorder="1" applyAlignment="1">
      <alignment horizontal="center"/>
    </xf>
    <xf numFmtId="0" fontId="29" fillId="4" borderId="29" xfId="0" applyFont="1" applyFill="1" applyBorder="1" applyAlignment="1">
      <alignment horizontal="center"/>
    </xf>
    <xf numFmtId="0" fontId="30" fillId="4" borderId="30" xfId="0" applyFont="1" applyFill="1" applyBorder="1" applyAlignment="1">
      <alignment horizontal="center"/>
    </xf>
    <xf numFmtId="0" fontId="30" fillId="4" borderId="29" xfId="0" applyFont="1" applyFill="1" applyBorder="1" applyAlignment="1">
      <alignment horizontal="center"/>
    </xf>
    <xf numFmtId="0" fontId="31" fillId="4" borderId="36" xfId="0" applyFont="1" applyFill="1" applyBorder="1" applyAlignment="1">
      <alignment horizontal="center"/>
    </xf>
    <xf numFmtId="0" fontId="8" fillId="20" borderId="29" xfId="0" applyFont="1" applyFill="1" applyBorder="1" applyAlignment="1">
      <alignment horizontal="center"/>
    </xf>
    <xf numFmtId="0" fontId="2" fillId="21" borderId="22" xfId="0" applyFont="1" applyFill="1" applyBorder="1" applyAlignment="1">
      <alignment horizontal="center"/>
    </xf>
    <xf numFmtId="0" fontId="8" fillId="22" borderId="18" xfId="0" applyFont="1" applyFill="1" applyBorder="1" applyAlignment="1">
      <alignment horizontal="center"/>
    </xf>
    <xf numFmtId="0" fontId="8" fillId="22" borderId="22" xfId="0" applyFont="1" applyFill="1" applyBorder="1" applyAlignment="1">
      <alignment horizontal="center"/>
    </xf>
    <xf numFmtId="0" fontId="3" fillId="22" borderId="21" xfId="0" applyFont="1" applyFill="1" applyBorder="1" applyAlignment="1">
      <alignment horizontal="center"/>
    </xf>
    <xf numFmtId="0" fontId="32" fillId="22" borderId="22" xfId="0" applyFont="1" applyFill="1" applyBorder="1" applyAlignment="1">
      <alignment horizontal="center"/>
    </xf>
    <xf numFmtId="0" fontId="32" fillId="22" borderId="21" xfId="0" applyFont="1" applyFill="1" applyBorder="1" applyAlignment="1">
      <alignment horizontal="center"/>
    </xf>
    <xf numFmtId="0" fontId="32" fillId="22" borderId="23" xfId="0" applyFont="1" applyFill="1" applyBorder="1" applyAlignment="1">
      <alignment horizontal="center"/>
    </xf>
    <xf numFmtId="0" fontId="2" fillId="17" borderId="11" xfId="0" applyFont="1" applyFill="1" applyBorder="1" applyAlignment="1">
      <alignment horizontal="center"/>
    </xf>
    <xf numFmtId="0" fontId="8" fillId="0" borderId="22" xfId="0" applyFont="1" applyBorder="1" applyAlignment="1">
      <alignment horizontal="center"/>
    </xf>
    <xf numFmtId="0" fontId="8" fillId="0" borderId="21" xfId="0" applyFont="1" applyBorder="1" applyAlignment="1">
      <alignment horizontal="center"/>
    </xf>
    <xf numFmtId="0" fontId="3" fillId="0" borderId="21" xfId="0" applyFont="1" applyBorder="1" applyAlignment="1">
      <alignment horizontal="center"/>
    </xf>
    <xf numFmtId="0" fontId="25" fillId="0" borderId="22" xfId="0" applyFont="1" applyBorder="1" applyAlignment="1">
      <alignment horizontal="center"/>
    </xf>
    <xf numFmtId="0" fontId="26" fillId="0" borderId="22" xfId="0" applyFont="1" applyBorder="1" applyAlignment="1">
      <alignment horizontal="center"/>
    </xf>
    <xf numFmtId="0" fontId="27" fillId="0" borderId="22" xfId="0" applyFont="1" applyBorder="1" applyAlignment="1">
      <alignment horizontal="center"/>
    </xf>
    <xf numFmtId="0" fontId="27" fillId="0" borderId="23" xfId="0" applyFont="1" applyBorder="1" applyAlignment="1">
      <alignment horizontal="center"/>
    </xf>
    <xf numFmtId="0" fontId="9" fillId="0" borderId="37" xfId="0" applyFont="1" applyBorder="1" applyAlignment="1">
      <alignment horizontal="center"/>
    </xf>
    <xf numFmtId="0" fontId="28" fillId="0" borderId="22" xfId="0" applyFont="1" applyBorder="1" applyAlignment="1">
      <alignment horizontal="center"/>
    </xf>
    <xf numFmtId="0" fontId="29" fillId="0" borderId="22" xfId="0" applyFont="1" applyBorder="1" applyAlignment="1">
      <alignment horizontal="center"/>
    </xf>
    <xf numFmtId="0" fontId="30" fillId="0" borderId="23" xfId="0" applyFont="1" applyBorder="1" applyAlignment="1">
      <alignment horizontal="center"/>
    </xf>
    <xf numFmtId="0" fontId="30" fillId="0" borderId="22" xfId="0" applyFont="1" applyBorder="1" applyAlignment="1">
      <alignment horizontal="center"/>
    </xf>
    <xf numFmtId="0" fontId="31" fillId="0" borderId="37" xfId="0" applyFont="1" applyBorder="1" applyAlignment="1">
      <alignment horizontal="center"/>
    </xf>
    <xf numFmtId="0" fontId="3" fillId="4" borderId="23" xfId="0" applyFont="1" applyFill="1" applyBorder="1" applyAlignment="1">
      <alignment horizontal="center"/>
    </xf>
    <xf numFmtId="0" fontId="2" fillId="5" borderId="24" xfId="0" applyFont="1" applyFill="1" applyBorder="1" applyAlignment="1">
      <alignment horizontal="center"/>
    </xf>
    <xf numFmtId="0" fontId="8" fillId="23" borderId="26" xfId="0" applyFont="1" applyFill="1" applyBorder="1" applyAlignment="1">
      <alignment horizontal="center"/>
    </xf>
    <xf numFmtId="0" fontId="8" fillId="23" borderId="0" xfId="0" applyFont="1" applyFill="1" applyBorder="1" applyAlignment="1">
      <alignment horizontal="center"/>
    </xf>
    <xf numFmtId="0" fontId="3" fillId="23" borderId="0" xfId="0" applyFont="1" applyFill="1" applyBorder="1" applyAlignment="1">
      <alignment horizontal="center"/>
    </xf>
    <xf numFmtId="0" fontId="25" fillId="23" borderId="24" xfId="0" applyFont="1" applyFill="1" applyBorder="1" applyAlignment="1">
      <alignment horizontal="center"/>
    </xf>
    <xf numFmtId="0" fontId="26" fillId="23" borderId="0" xfId="0" applyFont="1" applyFill="1" applyBorder="1" applyAlignment="1">
      <alignment horizontal="center"/>
    </xf>
    <xf numFmtId="0" fontId="27" fillId="23" borderId="24" xfId="0" applyFont="1" applyFill="1" applyBorder="1" applyAlignment="1">
      <alignment horizontal="center"/>
    </xf>
    <xf numFmtId="0" fontId="27" fillId="23" borderId="0" xfId="0" applyFont="1" applyFill="1" applyBorder="1" applyAlignment="1">
      <alignment horizontal="center"/>
    </xf>
    <xf numFmtId="0" fontId="9" fillId="23" borderId="0" xfId="0" applyFont="1" applyFill="1" applyBorder="1" applyAlignment="1">
      <alignment horizontal="center"/>
    </xf>
    <xf numFmtId="0" fontId="28" fillId="23" borderId="24" xfId="0" applyFont="1" applyFill="1" applyBorder="1" applyAlignment="1">
      <alignment horizontal="center"/>
    </xf>
    <xf numFmtId="0" fontId="29" fillId="23" borderId="0" xfId="0" applyFont="1" applyFill="1" applyBorder="1" applyAlignment="1">
      <alignment horizontal="center"/>
    </xf>
    <xf numFmtId="0" fontId="30" fillId="23" borderId="26" xfId="0" applyFont="1" applyFill="1" applyBorder="1" applyAlignment="1">
      <alignment horizontal="center"/>
    </xf>
    <xf numFmtId="0" fontId="30" fillId="23" borderId="24" xfId="0" applyFont="1" applyFill="1" applyBorder="1" applyAlignment="1">
      <alignment horizontal="center"/>
    </xf>
    <xf numFmtId="0" fontId="31" fillId="23" borderId="0" xfId="0" applyFont="1" applyFill="1" applyBorder="1" applyAlignment="1">
      <alignment horizontal="center"/>
    </xf>
    <xf numFmtId="0" fontId="3" fillId="23" borderId="26" xfId="0" applyFont="1" applyFill="1" applyBorder="1" applyAlignment="1">
      <alignment horizontal="center"/>
    </xf>
    <xf numFmtId="0" fontId="2" fillId="23" borderId="11" xfId="0" applyFont="1" applyFill="1" applyBorder="1" applyAlignment="1">
      <alignment horizontal="center"/>
    </xf>
    <xf numFmtId="0" fontId="8" fillId="0" borderId="17" xfId="0" applyFont="1" applyBorder="1" applyAlignment="1">
      <alignment horizontal="center"/>
    </xf>
    <xf numFmtId="0" fontId="3" fillId="0" borderId="20" xfId="0" applyFont="1" applyBorder="1" applyAlignment="1">
      <alignment horizontal="center"/>
    </xf>
    <xf numFmtId="0" fontId="2" fillId="24" borderId="5" xfId="0" applyFont="1" applyFill="1" applyBorder="1" applyAlignment="1">
      <alignment horizontal="center"/>
    </xf>
    <xf numFmtId="0" fontId="24" fillId="0" borderId="24" xfId="0" applyFont="1" applyBorder="1" applyAlignment="1">
      <alignment horizontal="center"/>
    </xf>
    <xf numFmtId="0" fontId="3" fillId="0" borderId="28" xfId="0" applyFont="1" applyBorder="1" applyAlignment="1">
      <alignment horizontal="center"/>
    </xf>
    <xf numFmtId="0" fontId="2" fillId="25" borderId="17" xfId="0" applyFont="1" applyFill="1" applyBorder="1" applyAlignment="1">
      <alignment horizontal="center"/>
    </xf>
    <xf numFmtId="0" fontId="3" fillId="0" borderId="30" xfId="0" applyFont="1" applyBorder="1" applyAlignment="1">
      <alignment horizontal="center"/>
    </xf>
    <xf numFmtId="0" fontId="8" fillId="0" borderId="24" xfId="0" applyFont="1" applyBorder="1" applyAlignment="1">
      <alignment horizontal="center"/>
    </xf>
    <xf numFmtId="0" fontId="29" fillId="20" borderId="27" xfId="0" applyFont="1" applyFill="1" applyBorder="1" applyAlignment="1">
      <alignment horizontal="center"/>
    </xf>
    <xf numFmtId="0" fontId="33" fillId="22" borderId="18" xfId="0" applyFont="1" applyFill="1" applyBorder="1" applyAlignment="1">
      <alignment horizontal="center"/>
    </xf>
    <xf numFmtId="0" fontId="34" fillId="22" borderId="22" xfId="0" applyFont="1" applyFill="1" applyBorder="1" applyAlignment="1">
      <alignment horizontal="center"/>
    </xf>
    <xf numFmtId="0" fontId="34" fillId="22" borderId="21" xfId="0" applyFont="1" applyFill="1" applyBorder="1" applyAlignment="1">
      <alignment horizontal="center"/>
    </xf>
    <xf numFmtId="0" fontId="8" fillId="23" borderId="27" xfId="0" applyFont="1" applyFill="1" applyBorder="1" applyAlignment="1">
      <alignment horizontal="center"/>
    </xf>
    <xf numFmtId="0" fontId="3" fillId="23" borderId="28" xfId="0" applyFont="1" applyFill="1" applyBorder="1" applyAlignment="1">
      <alignment horizontal="center"/>
    </xf>
    <xf numFmtId="0" fontId="25" fillId="23" borderId="27" xfId="0" applyFont="1" applyFill="1" applyBorder="1" applyAlignment="1">
      <alignment horizontal="center"/>
    </xf>
    <xf numFmtId="0" fontId="26" fillId="23" borderId="28" xfId="0" applyFont="1" applyFill="1" applyBorder="1" applyAlignment="1">
      <alignment horizontal="center"/>
    </xf>
    <xf numFmtId="0" fontId="27" fillId="23" borderId="27" xfId="0" applyFont="1" applyFill="1" applyBorder="1" applyAlignment="1">
      <alignment horizontal="center"/>
    </xf>
    <xf numFmtId="0" fontId="27" fillId="23" borderId="28" xfId="0" applyFont="1" applyFill="1" applyBorder="1" applyAlignment="1">
      <alignment horizontal="center"/>
    </xf>
    <xf numFmtId="0" fontId="9" fillId="23" borderId="28" xfId="0" applyFont="1" applyFill="1" applyBorder="1" applyAlignment="1">
      <alignment horizontal="center"/>
    </xf>
    <xf numFmtId="0" fontId="28" fillId="23" borderId="27" xfId="0" applyFont="1" applyFill="1" applyBorder="1" applyAlignment="1">
      <alignment horizontal="center"/>
    </xf>
    <xf numFmtId="0" fontId="29" fillId="23" borderId="28" xfId="0" applyFont="1" applyFill="1" applyBorder="1" applyAlignment="1">
      <alignment horizontal="center"/>
    </xf>
    <xf numFmtId="0" fontId="30" fillId="23" borderId="1" xfId="0" applyFont="1" applyFill="1" applyBorder="1" applyAlignment="1">
      <alignment horizontal="center"/>
    </xf>
    <xf numFmtId="0" fontId="30" fillId="23" borderId="27" xfId="0" applyFont="1" applyFill="1" applyBorder="1" applyAlignment="1">
      <alignment horizontal="center"/>
    </xf>
    <xf numFmtId="0" fontId="31" fillId="23" borderId="28" xfId="0" applyFont="1" applyFill="1" applyBorder="1" applyAlignment="1">
      <alignment horizontal="center"/>
    </xf>
    <xf numFmtId="0" fontId="3" fillId="23" borderId="27" xfId="0" applyFont="1" applyFill="1" applyBorder="1" applyAlignment="1">
      <alignment horizontal="center"/>
    </xf>
    <xf numFmtId="0" fontId="2" fillId="23" borderId="5" xfId="0" applyFont="1" applyFill="1" applyBorder="1" applyAlignment="1">
      <alignment horizontal="center"/>
    </xf>
    <xf numFmtId="0" fontId="2" fillId="25" borderId="22" xfId="0" applyFont="1" applyFill="1" applyBorder="1" applyAlignment="1">
      <alignment horizontal="center"/>
    </xf>
    <xf numFmtId="0" fontId="7" fillId="20" borderId="27" xfId="0" applyFont="1" applyFill="1" applyBorder="1" applyAlignment="1">
      <alignment horizontal="center"/>
    </xf>
    <xf numFmtId="0" fontId="7" fillId="20" borderId="29" xfId="0" applyFont="1" applyFill="1" applyBorder="1" applyAlignment="1">
      <alignment horizontal="center"/>
    </xf>
    <xf numFmtId="0" fontId="8" fillId="23" borderId="24" xfId="0" applyFont="1" applyFill="1" applyBorder="1" applyAlignment="1">
      <alignment horizontal="center"/>
    </xf>
    <xf numFmtId="0" fontId="35" fillId="23" borderId="24" xfId="0" applyFont="1" applyFill="1" applyBorder="1" applyAlignment="1">
      <alignment horizontal="center"/>
    </xf>
    <xf numFmtId="0" fontId="8" fillId="0" borderId="23" xfId="0" applyFont="1" applyBorder="1" applyAlignment="1">
      <alignment horizontal="center"/>
    </xf>
    <xf numFmtId="0" fontId="2" fillId="5" borderId="22" xfId="0" applyFont="1" applyFill="1" applyBorder="1" applyAlignment="1">
      <alignment horizontal="center"/>
    </xf>
    <xf numFmtId="0" fontId="8" fillId="0" borderId="28" xfId="0" applyFont="1" applyBorder="1" applyAlignment="1">
      <alignment horizontal="center"/>
    </xf>
    <xf numFmtId="0" fontId="25" fillId="0" borderId="27" xfId="0" applyFont="1" applyBorder="1" applyAlignment="1">
      <alignment horizontal="center"/>
    </xf>
    <xf numFmtId="0" fontId="26" fillId="0" borderId="27" xfId="0" applyFont="1" applyBorder="1" applyAlignment="1">
      <alignment horizontal="center"/>
    </xf>
    <xf numFmtId="0" fontId="27" fillId="0" borderId="27" xfId="0" applyFont="1" applyBorder="1" applyAlignment="1">
      <alignment horizontal="center"/>
    </xf>
    <xf numFmtId="0" fontId="27" fillId="0" borderId="1" xfId="0" applyFont="1" applyBorder="1" applyAlignment="1">
      <alignment horizontal="center"/>
    </xf>
    <xf numFmtId="0" fontId="9" fillId="0" borderId="32" xfId="0" applyFont="1" applyBorder="1" applyAlignment="1">
      <alignment horizontal="center"/>
    </xf>
    <xf numFmtId="0" fontId="28" fillId="0" borderId="27" xfId="0" applyFont="1" applyBorder="1" applyAlignment="1">
      <alignment horizontal="center"/>
    </xf>
    <xf numFmtId="0" fontId="29" fillId="0" borderId="27" xfId="0" applyFont="1" applyBorder="1" applyAlignment="1">
      <alignment horizontal="center"/>
    </xf>
    <xf numFmtId="0" fontId="30" fillId="0" borderId="1" xfId="0" applyFont="1" applyBorder="1" applyAlignment="1">
      <alignment horizontal="center"/>
    </xf>
    <xf numFmtId="0" fontId="30" fillId="0" borderId="27" xfId="0" applyFont="1" applyBorder="1" applyAlignment="1">
      <alignment horizontal="center"/>
    </xf>
    <xf numFmtId="0" fontId="31" fillId="0" borderId="32" xfId="0" applyFont="1" applyBorder="1" applyAlignment="1">
      <alignment horizontal="center"/>
    </xf>
    <xf numFmtId="0" fontId="3" fillId="4" borderId="27" xfId="0" applyFont="1" applyFill="1" applyBorder="1" applyAlignment="1">
      <alignment horizontal="center"/>
    </xf>
    <xf numFmtId="0" fontId="2" fillId="5" borderId="17" xfId="0" applyFont="1" applyFill="1" applyBorder="1" applyAlignment="1">
      <alignment horizontal="center"/>
    </xf>
    <xf numFmtId="0" fontId="8" fillId="0" borderId="27" xfId="0" applyFont="1" applyBorder="1" applyAlignment="1">
      <alignment horizontal="center"/>
    </xf>
    <xf numFmtId="0" fontId="8" fillId="0" borderId="30" xfId="0" applyFont="1" applyBorder="1" applyAlignment="1">
      <alignment horizontal="center"/>
    </xf>
    <xf numFmtId="0" fontId="25" fillId="0" borderId="29" xfId="0" applyFont="1" applyBorder="1" applyAlignment="1">
      <alignment horizontal="center"/>
    </xf>
    <xf numFmtId="0" fontId="26" fillId="0" borderId="29" xfId="0" applyFont="1" applyBorder="1" applyAlignment="1">
      <alignment horizontal="center"/>
    </xf>
    <xf numFmtId="0" fontId="27" fillId="0" borderId="29" xfId="0" applyFont="1" applyBorder="1" applyAlignment="1">
      <alignment horizontal="center"/>
    </xf>
    <xf numFmtId="0" fontId="27" fillId="0" borderId="31" xfId="0" applyFont="1" applyBorder="1" applyAlignment="1">
      <alignment horizontal="center"/>
    </xf>
    <xf numFmtId="0" fontId="9" fillId="0" borderId="36" xfId="0" applyFont="1" applyBorder="1" applyAlignment="1">
      <alignment horizontal="center"/>
    </xf>
    <xf numFmtId="0" fontId="28" fillId="0" borderId="29" xfId="0" applyFont="1" applyBorder="1" applyAlignment="1">
      <alignment horizontal="center"/>
    </xf>
    <xf numFmtId="0" fontId="29" fillId="0" borderId="29" xfId="0" applyFont="1" applyBorder="1" applyAlignment="1">
      <alignment horizontal="center"/>
    </xf>
    <xf numFmtId="0" fontId="30" fillId="0" borderId="31" xfId="0" applyFont="1" applyBorder="1" applyAlignment="1">
      <alignment horizontal="center"/>
    </xf>
    <xf numFmtId="0" fontId="30" fillId="0" borderId="29" xfId="0" applyFont="1" applyBorder="1" applyAlignment="1">
      <alignment horizontal="center"/>
    </xf>
    <xf numFmtId="0" fontId="31" fillId="0" borderId="36" xfId="0" applyFont="1" applyBorder="1" applyAlignment="1">
      <alignment horizontal="center"/>
    </xf>
    <xf numFmtId="0" fontId="3" fillId="4" borderId="22" xfId="0" applyFont="1" applyFill="1" applyBorder="1" applyAlignment="1">
      <alignment horizontal="center"/>
    </xf>
    <xf numFmtId="0" fontId="8" fillId="0" borderId="29" xfId="0" applyFont="1" applyBorder="1" applyAlignment="1">
      <alignment horizontal="center"/>
    </xf>
    <xf numFmtId="0" fontId="8" fillId="0" borderId="38" xfId="0" applyFont="1" applyBorder="1" applyAlignment="1">
      <alignment horizontal="center"/>
    </xf>
    <xf numFmtId="0" fontId="3" fillId="0" borderId="38" xfId="0" applyFont="1" applyBorder="1" applyAlignment="1">
      <alignment horizontal="center"/>
    </xf>
    <xf numFmtId="0" fontId="25" fillId="0" borderId="10" xfId="0" applyFont="1" applyBorder="1" applyAlignment="1">
      <alignment horizontal="center"/>
    </xf>
    <xf numFmtId="0" fontId="26" fillId="0" borderId="10" xfId="0" applyFont="1" applyBorder="1" applyAlignment="1">
      <alignment horizontal="center"/>
    </xf>
    <xf numFmtId="0" fontId="27" fillId="0" borderId="10" xfId="0" applyFont="1" applyBorder="1" applyAlignment="1">
      <alignment horizontal="center"/>
    </xf>
    <xf numFmtId="0" fontId="27" fillId="0" borderId="9" xfId="0" applyFont="1" applyBorder="1" applyAlignment="1">
      <alignment horizontal="center"/>
    </xf>
    <xf numFmtId="0" fontId="9" fillId="0" borderId="39" xfId="0" applyFont="1" applyBorder="1" applyAlignment="1">
      <alignment horizontal="center"/>
    </xf>
    <xf numFmtId="0" fontId="28" fillId="0" borderId="10" xfId="0" applyFont="1" applyBorder="1" applyAlignment="1">
      <alignment horizontal="center"/>
    </xf>
    <xf numFmtId="0" fontId="29" fillId="0" borderId="10" xfId="0" applyFont="1" applyBorder="1" applyAlignment="1">
      <alignment horizontal="center"/>
    </xf>
    <xf numFmtId="0" fontId="30" fillId="0" borderId="9" xfId="0" applyFont="1" applyBorder="1" applyAlignment="1">
      <alignment horizontal="center"/>
    </xf>
    <xf numFmtId="0" fontId="30" fillId="0" borderId="10" xfId="0" applyFont="1" applyBorder="1" applyAlignment="1">
      <alignment horizontal="center"/>
    </xf>
    <xf numFmtId="0" fontId="31" fillId="0" borderId="39" xfId="0" applyFont="1" applyBorder="1" applyAlignment="1">
      <alignment horizontal="center"/>
    </xf>
    <xf numFmtId="0" fontId="3" fillId="4" borderId="9" xfId="0" applyFont="1" applyFill="1" applyBorder="1" applyAlignment="1">
      <alignment horizontal="center"/>
    </xf>
    <xf numFmtId="0" fontId="8" fillId="0" borderId="10" xfId="0" applyFont="1" applyBorder="1" applyAlignment="1">
      <alignment horizontal="center"/>
    </xf>
    <xf numFmtId="0" fontId="8" fillId="0" borderId="40" xfId="0" applyFont="1" applyBorder="1" applyAlignment="1">
      <alignment horizontal="center"/>
    </xf>
    <xf numFmtId="0" fontId="3" fillId="0" borderId="40" xfId="0" applyFont="1" applyBorder="1" applyAlignment="1">
      <alignment horizontal="center"/>
    </xf>
    <xf numFmtId="0" fontId="25" fillId="0" borderId="41" xfId="0" applyFont="1" applyBorder="1" applyAlignment="1">
      <alignment horizontal="center"/>
    </xf>
    <xf numFmtId="0" fontId="26" fillId="0" borderId="41" xfId="0" applyFont="1" applyBorder="1" applyAlignment="1">
      <alignment horizontal="center"/>
    </xf>
    <xf numFmtId="0" fontId="27" fillId="0" borderId="41" xfId="0" applyFont="1" applyBorder="1" applyAlignment="1">
      <alignment horizontal="center"/>
    </xf>
    <xf numFmtId="0" fontId="27" fillId="0" borderId="19" xfId="0" applyFont="1" applyBorder="1" applyAlignment="1">
      <alignment horizontal="center"/>
    </xf>
    <xf numFmtId="0" fontId="9" fillId="0" borderId="42" xfId="0" applyFont="1" applyBorder="1" applyAlignment="1">
      <alignment horizontal="center"/>
    </xf>
    <xf numFmtId="0" fontId="28" fillId="0" borderId="41" xfId="0" applyFont="1" applyBorder="1" applyAlignment="1">
      <alignment horizontal="center"/>
    </xf>
    <xf numFmtId="0" fontId="29" fillId="0" borderId="41" xfId="0" applyFont="1" applyBorder="1" applyAlignment="1">
      <alignment horizontal="center"/>
    </xf>
    <xf numFmtId="0" fontId="30" fillId="0" borderId="19" xfId="0" applyFont="1" applyBorder="1" applyAlignment="1">
      <alignment horizontal="center"/>
    </xf>
    <xf numFmtId="0" fontId="30" fillId="0" borderId="41" xfId="0" applyFont="1" applyBorder="1" applyAlignment="1">
      <alignment horizontal="center"/>
    </xf>
    <xf numFmtId="0" fontId="31" fillId="0" borderId="42" xfId="0" applyFont="1" applyBorder="1" applyAlignment="1">
      <alignment horizontal="center"/>
    </xf>
    <xf numFmtId="0" fontId="8" fillId="0" borderId="41" xfId="0" applyFont="1" applyBorder="1" applyAlignment="1">
      <alignment horizontal="center"/>
    </xf>
    <xf numFmtId="0" fontId="36" fillId="4" borderId="30" xfId="0" applyFont="1" applyFill="1" applyBorder="1" applyAlignment="1">
      <alignment horizontal="center"/>
    </xf>
    <xf numFmtId="0" fontId="37" fillId="4" borderId="30" xfId="0" applyFont="1" applyFill="1" applyBorder="1" applyAlignment="1">
      <alignment horizontal="left"/>
    </xf>
    <xf numFmtId="0" fontId="38" fillId="4" borderId="29" xfId="0" applyFont="1" applyFill="1" applyBorder="1" applyAlignment="1">
      <alignment horizontal="center"/>
    </xf>
    <xf numFmtId="0" fontId="39" fillId="4" borderId="29" xfId="0" applyFont="1" applyFill="1" applyBorder="1" applyAlignment="1">
      <alignment horizontal="center"/>
    </xf>
    <xf numFmtId="0" fontId="40" fillId="4" borderId="29" xfId="0" applyFont="1" applyFill="1" applyBorder="1" applyAlignment="1">
      <alignment horizontal="center"/>
    </xf>
    <xf numFmtId="0" fontId="40" fillId="4" borderId="31" xfId="0" applyFont="1" applyFill="1" applyBorder="1" applyAlignment="1">
      <alignment horizontal="center"/>
    </xf>
    <xf numFmtId="0" fontId="6" fillId="4" borderId="36" xfId="0" applyFont="1" applyFill="1" applyBorder="1" applyAlignment="1">
      <alignment horizontal="center"/>
    </xf>
    <xf numFmtId="0" fontId="41" fillId="4" borderId="29" xfId="0" applyFont="1" applyFill="1" applyBorder="1" applyAlignment="1">
      <alignment horizontal="center"/>
    </xf>
    <xf numFmtId="0" fontId="42" fillId="4" borderId="16" xfId="0" applyFont="1" applyFill="1" applyBorder="1" applyAlignment="1">
      <alignment horizontal="center"/>
    </xf>
    <xf numFmtId="0" fontId="43" fillId="0" borderId="15" xfId="0" applyFont="1" applyBorder="1" applyAlignment="1">
      <alignment horizontal="center"/>
    </xf>
    <xf numFmtId="0" fontId="43" fillId="0" borderId="16" xfId="0" applyFont="1" applyBorder="1" applyAlignment="1">
      <alignment horizontal="center"/>
    </xf>
    <xf numFmtId="0" fontId="44" fillId="0" borderId="43" xfId="0" applyFont="1" applyBorder="1" applyAlignment="1">
      <alignment horizontal="center"/>
    </xf>
    <xf numFmtId="0" fontId="37" fillId="4" borderId="31" xfId="0" applyFont="1" applyFill="1" applyBorder="1" applyAlignment="1">
      <alignment horizontal="center"/>
    </xf>
    <xf numFmtId="0" fontId="6" fillId="5" borderId="22" xfId="0" applyFont="1" applyFill="1" applyBorder="1" applyAlignment="1">
      <alignment horizontal="center"/>
    </xf>
    <xf numFmtId="0" fontId="36" fillId="4" borderId="29" xfId="0" applyFont="1" applyFill="1" applyBorder="1" applyAlignment="1">
      <alignment horizontal="center"/>
    </xf>
    <xf numFmtId="0" fontId="6" fillId="0" borderId="3" xfId="0" applyFont="1" applyBorder="1"/>
    <xf numFmtId="0" fontId="0" fillId="0" borderId="3" xfId="0" applyBorder="1"/>
    <xf numFmtId="0" fontId="37" fillId="4" borderId="23" xfId="0" applyFont="1" applyFill="1" applyBorder="1" applyAlignment="1">
      <alignment horizontal="center"/>
    </xf>
    <xf numFmtId="0" fontId="0" fillId="2" borderId="26" xfId="0" applyFill="1" applyBorder="1"/>
    <xf numFmtId="0" fontId="6" fillId="0" borderId="17" xfId="0" applyFont="1" applyBorder="1"/>
    <xf numFmtId="0" fontId="0" fillId="0" borderId="0" xfId="0" applyBorder="1"/>
    <xf numFmtId="0" fontId="0" fillId="0" borderId="20" xfId="0" applyBorder="1"/>
    <xf numFmtId="0" fontId="0" fillId="0" borderId="5" xfId="0" applyBorder="1"/>
    <xf numFmtId="0" fontId="0" fillId="2" borderId="23" xfId="0" applyFill="1" applyBorder="1"/>
    <xf numFmtId="0" fontId="0" fillId="0" borderId="22" xfId="0" applyBorder="1"/>
    <xf numFmtId="0" fontId="0" fillId="0" borderId="21" xfId="0" applyBorder="1"/>
    <xf numFmtId="0" fontId="0" fillId="0" borderId="37" xfId="0" applyBorder="1"/>
    <xf numFmtId="0" fontId="0" fillId="2" borderId="37" xfId="0" applyFill="1" applyBorder="1"/>
    <xf numFmtId="0" fontId="15" fillId="4" borderId="25" xfId="0" applyFont="1" applyFill="1" applyBorder="1" applyAlignment="1">
      <alignment horizontal="center"/>
    </xf>
    <xf numFmtId="0" fontId="16" fillId="4" borderId="17" xfId="0" applyFont="1" applyFill="1" applyBorder="1" applyAlignment="1">
      <alignment horizontal="center"/>
    </xf>
    <xf numFmtId="0" fontId="17" fillId="4" borderId="20" xfId="0" applyFont="1" applyFill="1" applyBorder="1" applyAlignment="1">
      <alignment horizontal="center"/>
    </xf>
    <xf numFmtId="0" fontId="14" fillId="4" borderId="17" xfId="0" applyFont="1" applyFill="1" applyBorder="1" applyAlignment="1">
      <alignment horizontal="center"/>
    </xf>
    <xf numFmtId="0" fontId="15" fillId="4" borderId="1" xfId="0" applyFont="1" applyFill="1" applyBorder="1" applyAlignment="1">
      <alignment horizontal="center"/>
    </xf>
    <xf numFmtId="0" fontId="16" fillId="4" borderId="27" xfId="0" applyFont="1" applyFill="1" applyBorder="1" applyAlignment="1">
      <alignment horizontal="center"/>
    </xf>
    <xf numFmtId="0" fontId="17" fillId="4" borderId="28" xfId="0" applyFont="1" applyFill="1" applyBorder="1" applyAlignment="1">
      <alignment horizontal="center"/>
    </xf>
    <xf numFmtId="0" fontId="14" fillId="4" borderId="27" xfId="0" applyFont="1" applyFill="1" applyBorder="1" applyAlignment="1">
      <alignment horizontal="center"/>
    </xf>
    <xf numFmtId="0" fontId="15" fillId="4" borderId="31" xfId="0" applyFont="1" applyFill="1" applyBorder="1" applyAlignment="1">
      <alignment horizontal="center"/>
    </xf>
    <xf numFmtId="0" fontId="16" fillId="4" borderId="29" xfId="0" applyFont="1" applyFill="1" applyBorder="1" applyAlignment="1">
      <alignment horizontal="center"/>
    </xf>
    <xf numFmtId="0" fontId="17" fillId="4" borderId="30" xfId="0" applyFont="1" applyFill="1" applyBorder="1" applyAlignment="1">
      <alignment horizontal="center"/>
    </xf>
    <xf numFmtId="0" fontId="14" fillId="4" borderId="29" xfId="0" applyFont="1" applyFill="1" applyBorder="1" applyAlignment="1">
      <alignment horizontal="center"/>
    </xf>
    <xf numFmtId="0" fontId="3" fillId="4" borderId="29" xfId="0" applyFont="1" applyFill="1" applyBorder="1" applyAlignment="1">
      <alignment horizontal="center"/>
    </xf>
    <xf numFmtId="0" fontId="27" fillId="0" borderId="21" xfId="0" applyFont="1" applyBorder="1" applyAlignment="1">
      <alignment horizontal="center"/>
    </xf>
    <xf numFmtId="0" fontId="9" fillId="0" borderId="22" xfId="0" applyFont="1" applyBorder="1" applyAlignment="1">
      <alignment horizontal="center"/>
    </xf>
    <xf numFmtId="0" fontId="27" fillId="23" borderId="26" xfId="0" applyFont="1" applyFill="1" applyBorder="1" applyAlignment="1">
      <alignment horizontal="center"/>
    </xf>
    <xf numFmtId="0" fontId="9" fillId="23" borderId="24" xfId="0" applyFont="1" applyFill="1" applyBorder="1" applyAlignment="1">
      <alignment horizontal="center"/>
    </xf>
    <xf numFmtId="0" fontId="27" fillId="23" borderId="1" xfId="0" applyFont="1" applyFill="1" applyBorder="1" applyAlignment="1">
      <alignment horizontal="center"/>
    </xf>
    <xf numFmtId="0" fontId="9" fillId="23" borderId="27" xfId="0" applyFont="1" applyFill="1" applyBorder="1" applyAlignment="1">
      <alignment horizontal="center"/>
    </xf>
    <xf numFmtId="0" fontId="27" fillId="0" borderId="28" xfId="0" applyFont="1" applyBorder="1" applyAlignment="1">
      <alignment horizontal="center"/>
    </xf>
    <xf numFmtId="0" fontId="9" fillId="0" borderId="27" xfId="0" applyFont="1" applyBorder="1" applyAlignment="1">
      <alignment horizontal="center"/>
    </xf>
    <xf numFmtId="0" fontId="27" fillId="0" borderId="30" xfId="0" applyFont="1" applyBorder="1" applyAlignment="1">
      <alignment horizontal="center"/>
    </xf>
    <xf numFmtId="0" fontId="9" fillId="0" borderId="29" xfId="0" applyFont="1" applyBorder="1" applyAlignment="1">
      <alignment horizontal="center"/>
    </xf>
    <xf numFmtId="0" fontId="27" fillId="0" borderId="38" xfId="0" applyFont="1" applyBorder="1" applyAlignment="1">
      <alignment horizontal="center"/>
    </xf>
    <xf numFmtId="0" fontId="9" fillId="0" borderId="10" xfId="0" applyFont="1" applyBorder="1" applyAlignment="1">
      <alignment horizontal="center"/>
    </xf>
    <xf numFmtId="0" fontId="27" fillId="0" borderId="40" xfId="0" applyFont="1" applyBorder="1" applyAlignment="1">
      <alignment horizontal="center"/>
    </xf>
    <xf numFmtId="0" fontId="9" fillId="0" borderId="41" xfId="0" applyFont="1" applyBorder="1" applyAlignment="1">
      <alignment horizontal="center"/>
    </xf>
    <xf numFmtId="0" fontId="40" fillId="4" borderId="30" xfId="0" applyFont="1" applyFill="1" applyBorder="1" applyAlignment="1">
      <alignment horizontal="center"/>
    </xf>
    <xf numFmtId="0" fontId="6" fillId="4" borderId="29" xfId="0" applyFont="1" applyFill="1" applyBorder="1" applyAlignment="1">
      <alignment horizontal="center"/>
    </xf>
    <xf numFmtId="0" fontId="1" fillId="2" borderId="25" xfId="2" applyFill="1" applyBorder="1"/>
    <xf numFmtId="0" fontId="9" fillId="17" borderId="2" xfId="2" applyFont="1" applyFill="1" applyBorder="1"/>
    <xf numFmtId="0" fontId="1" fillId="17" borderId="3" xfId="2" applyFill="1" applyBorder="1"/>
    <xf numFmtId="0" fontId="1" fillId="17" borderId="4" xfId="2" applyFill="1" applyBorder="1"/>
    <xf numFmtId="0" fontId="1" fillId="17" borderId="29" xfId="2" applyFill="1" applyBorder="1"/>
    <xf numFmtId="0" fontId="1" fillId="0" borderId="0" xfId="2"/>
    <xf numFmtId="0" fontId="1" fillId="4" borderId="27" xfId="2" applyFill="1" applyBorder="1"/>
    <xf numFmtId="0" fontId="1" fillId="2" borderId="0" xfId="2" applyFill="1"/>
    <xf numFmtId="0" fontId="1" fillId="2" borderId="24" xfId="2" applyFill="1" applyBorder="1"/>
    <xf numFmtId="0" fontId="6" fillId="0" borderId="26" xfId="2" applyFont="1" applyBorder="1"/>
    <xf numFmtId="0" fontId="1" fillId="0" borderId="44" xfId="2" applyBorder="1"/>
    <xf numFmtId="0" fontId="1" fillId="0" borderId="45" xfId="2" applyBorder="1"/>
    <xf numFmtId="0" fontId="1" fillId="0" borderId="0" xfId="2" applyBorder="1"/>
    <xf numFmtId="0" fontId="1" fillId="4" borderId="11" xfId="2" applyFill="1" applyBorder="1"/>
    <xf numFmtId="0" fontId="1" fillId="4" borderId="41" xfId="2" applyFill="1" applyBorder="1"/>
    <xf numFmtId="0" fontId="37" fillId="0" borderId="2" xfId="2" applyFont="1" applyBorder="1" applyAlignment="1">
      <alignment horizontal="center"/>
    </xf>
    <xf numFmtId="0" fontId="1" fillId="0" borderId="13" xfId="2" applyBorder="1"/>
    <xf numFmtId="0" fontId="1" fillId="26" borderId="13" xfId="2" applyFill="1" applyBorder="1"/>
    <xf numFmtId="0" fontId="1" fillId="26" borderId="14" xfId="2" applyFill="1" applyBorder="1"/>
    <xf numFmtId="0" fontId="1" fillId="0" borderId="12" xfId="2" applyBorder="1"/>
    <xf numFmtId="0" fontId="1" fillId="0" borderId="40" xfId="2" applyBorder="1"/>
    <xf numFmtId="0" fontId="1" fillId="4" borderId="46" xfId="2" applyFill="1" applyBorder="1"/>
    <xf numFmtId="0" fontId="1" fillId="27" borderId="13" xfId="2" applyFill="1" applyBorder="1"/>
    <xf numFmtId="0" fontId="1" fillId="18" borderId="13" xfId="2" applyFill="1" applyBorder="1"/>
    <xf numFmtId="0" fontId="1" fillId="18" borderId="14" xfId="2" applyFill="1" applyBorder="1"/>
    <xf numFmtId="0" fontId="1" fillId="18" borderId="47" xfId="2" applyFill="1" applyBorder="1"/>
    <xf numFmtId="0" fontId="1" fillId="0" borderId="47" xfId="2" applyBorder="1"/>
    <xf numFmtId="0" fontId="1" fillId="18" borderId="48" xfId="2" applyFill="1" applyBorder="1"/>
    <xf numFmtId="0" fontId="1" fillId="0" borderId="18" xfId="2" applyBorder="1"/>
    <xf numFmtId="49" fontId="1" fillId="0" borderId="49" xfId="2" applyNumberFormat="1" applyBorder="1" applyAlignment="1">
      <alignment horizontal="right"/>
    </xf>
    <xf numFmtId="49" fontId="1" fillId="0" borderId="50" xfId="2" applyNumberFormat="1" applyBorder="1" applyAlignment="1">
      <alignment horizontal="right"/>
    </xf>
    <xf numFmtId="0" fontId="10" fillId="15" borderId="25" xfId="2" applyFont="1" applyFill="1" applyBorder="1" applyAlignment="1">
      <alignment horizontal="center"/>
    </xf>
    <xf numFmtId="0" fontId="10" fillId="28" borderId="17" xfId="2" applyFont="1" applyFill="1" applyBorder="1" applyAlignment="1">
      <alignment horizontal="center"/>
    </xf>
    <xf numFmtId="0" fontId="1" fillId="0" borderId="51" xfId="2" applyBorder="1"/>
    <xf numFmtId="0" fontId="1" fillId="0" borderId="14" xfId="2" applyBorder="1"/>
    <xf numFmtId="0" fontId="1" fillId="2" borderId="26" xfId="2" applyFill="1" applyBorder="1"/>
    <xf numFmtId="0" fontId="37" fillId="0" borderId="26" xfId="2" applyFont="1" applyBorder="1"/>
    <xf numFmtId="0" fontId="1" fillId="0" borderId="25" xfId="2" applyBorder="1"/>
    <xf numFmtId="0" fontId="1" fillId="0" borderId="17" xfId="2" applyBorder="1"/>
    <xf numFmtId="0" fontId="1" fillId="0" borderId="20" xfId="2" applyBorder="1"/>
    <xf numFmtId="0" fontId="46" fillId="27" borderId="17" xfId="2" applyFont="1" applyFill="1" applyBorder="1" applyAlignment="1">
      <alignment horizontal="center"/>
    </xf>
    <xf numFmtId="0" fontId="47" fillId="0" borderId="20" xfId="2" applyFont="1" applyBorder="1" applyAlignment="1">
      <alignment horizontal="center"/>
    </xf>
    <xf numFmtId="0" fontId="48" fillId="0" borderId="17" xfId="2" applyFont="1" applyBorder="1" applyAlignment="1">
      <alignment horizontal="center"/>
    </xf>
    <xf numFmtId="0" fontId="49" fillId="0" borderId="20" xfId="2" applyFont="1" applyBorder="1" applyAlignment="1">
      <alignment horizontal="center"/>
    </xf>
    <xf numFmtId="0" fontId="50" fillId="26" borderId="17" xfId="2" applyFont="1" applyFill="1" applyBorder="1" applyAlignment="1">
      <alignment horizontal="center"/>
    </xf>
    <xf numFmtId="0" fontId="51" fillId="4" borderId="20" xfId="2" applyFont="1" applyFill="1" applyBorder="1" applyAlignment="1">
      <alignment horizontal="center"/>
    </xf>
    <xf numFmtId="0" fontId="52" fillId="26" borderId="17" xfId="2" applyFont="1" applyFill="1" applyBorder="1" applyAlignment="1">
      <alignment horizontal="center"/>
    </xf>
    <xf numFmtId="0" fontId="53" fillId="0" borderId="17" xfId="2" applyFont="1" applyBorder="1" applyAlignment="1">
      <alignment horizontal="center"/>
    </xf>
    <xf numFmtId="0" fontId="54" fillId="26" borderId="17" xfId="2" applyFont="1" applyFill="1" applyBorder="1" applyAlignment="1">
      <alignment horizontal="center"/>
    </xf>
    <xf numFmtId="0" fontId="55" fillId="26" borderId="17" xfId="2" applyFont="1" applyFill="1" applyBorder="1"/>
    <xf numFmtId="0" fontId="1" fillId="0" borderId="52" xfId="2" applyBorder="1"/>
    <xf numFmtId="0" fontId="1" fillId="0" borderId="53" xfId="2" applyBorder="1"/>
    <xf numFmtId="0" fontId="1" fillId="4" borderId="54" xfId="2" applyFill="1" applyBorder="1"/>
    <xf numFmtId="20" fontId="1" fillId="0" borderId="55" xfId="2" applyNumberFormat="1" applyBorder="1"/>
    <xf numFmtId="0" fontId="1" fillId="4" borderId="16" xfId="2" applyFill="1" applyBorder="1"/>
    <xf numFmtId="0" fontId="56" fillId="27" borderId="25" xfId="2" applyFont="1" applyFill="1" applyBorder="1" applyAlignment="1">
      <alignment horizontal="center"/>
    </xf>
    <xf numFmtId="0" fontId="57" fillId="27" borderId="17" xfId="2" applyFont="1" applyFill="1" applyBorder="1" applyAlignment="1">
      <alignment horizontal="center"/>
    </xf>
    <xf numFmtId="0" fontId="58" fillId="27" borderId="20" xfId="2" applyFont="1" applyFill="1" applyBorder="1" applyAlignment="1">
      <alignment horizontal="center"/>
    </xf>
    <xf numFmtId="0" fontId="47" fillId="26" borderId="20" xfId="2" applyFont="1" applyFill="1" applyBorder="1" applyAlignment="1">
      <alignment horizontal="center"/>
    </xf>
    <xf numFmtId="0" fontId="53" fillId="18" borderId="17" xfId="2" applyFont="1" applyFill="1" applyBorder="1" applyAlignment="1">
      <alignment horizontal="center"/>
    </xf>
    <xf numFmtId="0" fontId="59" fillId="18" borderId="17" xfId="2" applyFont="1" applyFill="1" applyBorder="1" applyAlignment="1">
      <alignment horizontal="center"/>
    </xf>
    <xf numFmtId="0" fontId="60" fillId="18" borderId="17" xfId="2" applyFont="1" applyFill="1" applyBorder="1" applyAlignment="1">
      <alignment horizontal="center"/>
    </xf>
    <xf numFmtId="0" fontId="61" fillId="18" borderId="17" xfId="2" applyFont="1" applyFill="1" applyBorder="1" applyAlignment="1">
      <alignment horizontal="center"/>
    </xf>
    <xf numFmtId="0" fontId="62" fillId="18" borderId="25" xfId="2" applyFont="1" applyFill="1" applyBorder="1" applyAlignment="1">
      <alignment horizontal="center"/>
    </xf>
    <xf numFmtId="0" fontId="57" fillId="18" borderId="17" xfId="2" applyFont="1" applyFill="1" applyBorder="1" applyAlignment="1">
      <alignment horizontal="center"/>
    </xf>
    <xf numFmtId="0" fontId="63" fillId="18" borderId="20" xfId="2" applyFont="1" applyFill="1" applyBorder="1" applyAlignment="1">
      <alignment horizontal="center"/>
    </xf>
    <xf numFmtId="0" fontId="46" fillId="0" borderId="17" xfId="2" applyFont="1" applyBorder="1" applyAlignment="1">
      <alignment horizontal="center"/>
    </xf>
    <xf numFmtId="0" fontId="64" fillId="18" borderId="20" xfId="2" applyFont="1" applyFill="1" applyBorder="1" applyAlignment="1">
      <alignment horizontal="center"/>
    </xf>
    <xf numFmtId="0" fontId="48" fillId="0" borderId="22" xfId="2" applyFont="1" applyBorder="1" applyAlignment="1">
      <alignment horizontal="center"/>
    </xf>
    <xf numFmtId="0" fontId="65" fillId="20" borderId="20" xfId="2" applyFont="1" applyFill="1" applyBorder="1" applyAlignment="1">
      <alignment horizontal="center"/>
    </xf>
    <xf numFmtId="0" fontId="34" fillId="15" borderId="26" xfId="2" applyFont="1" applyFill="1" applyBorder="1" applyAlignment="1">
      <alignment horizontal="center"/>
    </xf>
    <xf numFmtId="0" fontId="34" fillId="28" borderId="24" xfId="2" applyFont="1" applyFill="1" applyBorder="1" applyAlignment="1">
      <alignment horizontal="center"/>
    </xf>
    <xf numFmtId="0" fontId="53" fillId="0" borderId="5" xfId="2" applyFont="1" applyBorder="1" applyAlignment="1">
      <alignment horizontal="center"/>
    </xf>
    <xf numFmtId="0" fontId="59" fillId="0" borderId="17" xfId="2" applyFont="1" applyBorder="1" applyAlignment="1">
      <alignment horizontal="center"/>
    </xf>
    <xf numFmtId="0" fontId="60" fillId="0" borderId="17" xfId="2" applyFont="1" applyBorder="1" applyAlignment="1">
      <alignment horizontal="center"/>
    </xf>
    <xf numFmtId="0" fontId="9" fillId="17" borderId="25" xfId="2" applyFont="1" applyFill="1" applyBorder="1" applyAlignment="1">
      <alignment horizontal="center"/>
    </xf>
    <xf numFmtId="0" fontId="66" fillId="0" borderId="23" xfId="2" applyFont="1" applyBorder="1" applyAlignment="1">
      <alignment horizontal="center"/>
    </xf>
    <xf numFmtId="0" fontId="67" fillId="0" borderId="22" xfId="2" applyFont="1" applyBorder="1" applyAlignment="1">
      <alignment horizontal="center"/>
    </xf>
    <xf numFmtId="0" fontId="68" fillId="0" borderId="21" xfId="2" applyFont="1" applyBorder="1" applyAlignment="1">
      <alignment horizontal="center"/>
    </xf>
    <xf numFmtId="0" fontId="69" fillId="27" borderId="22" xfId="2" applyFont="1" applyFill="1" applyBorder="1" applyAlignment="1">
      <alignment horizontal="center"/>
    </xf>
    <xf numFmtId="0" fontId="47" fillId="0" borderId="21" xfId="2" applyFont="1" applyBorder="1" applyAlignment="1">
      <alignment horizontal="center"/>
    </xf>
    <xf numFmtId="0" fontId="70" fillId="0" borderId="21" xfId="2" applyFont="1" applyBorder="1" applyAlignment="1">
      <alignment horizontal="center"/>
    </xf>
    <xf numFmtId="0" fontId="50" fillId="26" borderId="22" xfId="2" applyFont="1" applyFill="1" applyBorder="1" applyAlignment="1">
      <alignment horizontal="center"/>
    </xf>
    <xf numFmtId="0" fontId="51" fillId="0" borderId="21" xfId="2" applyFont="1" applyBorder="1" applyAlignment="1">
      <alignment horizontal="center"/>
    </xf>
    <xf numFmtId="0" fontId="52" fillId="26" borderId="22" xfId="2" applyFont="1" applyFill="1" applyBorder="1" applyAlignment="1">
      <alignment horizontal="center"/>
    </xf>
    <xf numFmtId="0" fontId="53" fillId="4" borderId="22" xfId="2" applyFont="1" applyFill="1" applyBorder="1" applyAlignment="1">
      <alignment horizontal="center"/>
    </xf>
    <xf numFmtId="0" fontId="71" fillId="26" borderId="22" xfId="2" applyFont="1" applyFill="1" applyBorder="1" applyAlignment="1">
      <alignment horizontal="center"/>
    </xf>
    <xf numFmtId="0" fontId="60" fillId="0" borderId="22" xfId="2" applyFont="1" applyFill="1" applyBorder="1" applyAlignment="1">
      <alignment horizontal="center"/>
    </xf>
    <xf numFmtId="0" fontId="61" fillId="26" borderId="22" xfId="2" applyFont="1" applyFill="1" applyBorder="1" applyAlignment="1">
      <alignment horizontal="center"/>
    </xf>
    <xf numFmtId="0" fontId="72" fillId="0" borderId="4" xfId="2" applyFont="1" applyFill="1" applyBorder="1" applyAlignment="1">
      <alignment horizontal="center"/>
    </xf>
    <xf numFmtId="0" fontId="49" fillId="0" borderId="18" xfId="2" applyFont="1" applyBorder="1" applyAlignment="1">
      <alignment horizontal="center"/>
    </xf>
    <xf numFmtId="0" fontId="73" fillId="0" borderId="18" xfId="2" applyFont="1" applyBorder="1" applyAlignment="1">
      <alignment horizontal="center"/>
    </xf>
    <xf numFmtId="0" fontId="74" fillId="4" borderId="21" xfId="2" applyFont="1" applyFill="1" applyBorder="1" applyAlignment="1">
      <alignment horizontal="center"/>
    </xf>
    <xf numFmtId="0" fontId="75" fillId="2" borderId="18" xfId="2" applyFont="1" applyFill="1" applyBorder="1" applyAlignment="1">
      <alignment horizontal="center"/>
    </xf>
    <xf numFmtId="0" fontId="76" fillId="0" borderId="3" xfId="2" applyFont="1" applyBorder="1"/>
    <xf numFmtId="0" fontId="77" fillId="2" borderId="18" xfId="2" applyFont="1" applyFill="1" applyBorder="1" applyAlignment="1">
      <alignment horizontal="center"/>
    </xf>
    <xf numFmtId="0" fontId="78" fillId="27" borderId="23" xfId="2" applyFont="1" applyFill="1" applyBorder="1" applyAlignment="1">
      <alignment horizontal="center"/>
    </xf>
    <xf numFmtId="0" fontId="57" fillId="27" borderId="22" xfId="2" applyFont="1" applyFill="1" applyBorder="1" applyAlignment="1">
      <alignment horizontal="center"/>
    </xf>
    <xf numFmtId="0" fontId="79" fillId="27" borderId="21" xfId="2" applyFont="1" applyFill="1" applyBorder="1" applyAlignment="1">
      <alignment horizontal="center"/>
    </xf>
    <xf numFmtId="0" fontId="80" fillId="27" borderId="22" xfId="2" applyFont="1" applyFill="1" applyBorder="1" applyAlignment="1">
      <alignment horizontal="center"/>
    </xf>
    <xf numFmtId="0" fontId="47" fillId="26" borderId="21" xfId="2" applyFont="1" applyFill="1" applyBorder="1" applyAlignment="1">
      <alignment horizontal="center"/>
    </xf>
    <xf numFmtId="0" fontId="53" fillId="18" borderId="22" xfId="2" applyFont="1" applyFill="1" applyBorder="1" applyAlignment="1">
      <alignment horizontal="center"/>
    </xf>
    <xf numFmtId="0" fontId="59" fillId="18" borderId="22" xfId="2" applyFont="1" applyFill="1" applyBorder="1" applyAlignment="1">
      <alignment horizontal="center"/>
    </xf>
    <xf numFmtId="0" fontId="60" fillId="18" borderId="22" xfId="2" applyFont="1" applyFill="1" applyBorder="1" applyAlignment="1">
      <alignment horizontal="center"/>
    </xf>
    <xf numFmtId="0" fontId="61" fillId="18" borderId="22" xfId="2" applyFont="1" applyFill="1" applyBorder="1" applyAlignment="1">
      <alignment horizontal="center"/>
    </xf>
    <xf numFmtId="0" fontId="62" fillId="18" borderId="23" xfId="2" applyFont="1" applyFill="1" applyBorder="1" applyAlignment="1">
      <alignment horizontal="center"/>
    </xf>
    <xf numFmtId="0" fontId="57" fillId="18" borderId="22" xfId="2" applyFont="1" applyFill="1" applyBorder="1" applyAlignment="1">
      <alignment horizontal="center"/>
    </xf>
    <xf numFmtId="0" fontId="63" fillId="18" borderId="21" xfId="2" applyFont="1" applyFill="1" applyBorder="1" applyAlignment="1">
      <alignment horizontal="center"/>
    </xf>
    <xf numFmtId="0" fontId="80" fillId="0" borderId="22" xfId="2" applyFont="1" applyBorder="1" applyAlignment="1">
      <alignment horizontal="center"/>
    </xf>
    <xf numFmtId="0" fontId="64" fillId="18" borderId="21" xfId="2" applyFont="1" applyFill="1" applyBorder="1" applyAlignment="1">
      <alignment horizontal="center"/>
    </xf>
    <xf numFmtId="0" fontId="50" fillId="0" borderId="23" xfId="2" applyFont="1" applyBorder="1" applyAlignment="1">
      <alignment horizontal="center"/>
    </xf>
    <xf numFmtId="0" fontId="34" fillId="15" borderId="23" xfId="2" applyFont="1" applyFill="1" applyBorder="1" applyAlignment="1">
      <alignment horizontal="center"/>
    </xf>
    <xf numFmtId="0" fontId="34" fillId="28" borderId="22" xfId="2" applyFont="1" applyFill="1" applyBorder="1" applyAlignment="1">
      <alignment horizontal="center"/>
    </xf>
    <xf numFmtId="0" fontId="53" fillId="4" borderId="37" xfId="2" applyFont="1" applyFill="1" applyBorder="1" applyAlignment="1">
      <alignment horizontal="center"/>
    </xf>
    <xf numFmtId="0" fontId="59" fillId="0" borderId="22" xfId="2" applyFont="1" applyFill="1" applyBorder="1" applyAlignment="1">
      <alignment horizontal="center"/>
    </xf>
    <xf numFmtId="0" fontId="46" fillId="0" borderId="22" xfId="2" applyFont="1" applyFill="1" applyBorder="1" applyAlignment="1">
      <alignment horizontal="center"/>
    </xf>
    <xf numFmtId="0" fontId="6" fillId="17" borderId="22" xfId="2" applyFont="1" applyFill="1" applyBorder="1" applyAlignment="1">
      <alignment horizontal="center"/>
    </xf>
    <xf numFmtId="0" fontId="81" fillId="17" borderId="11" xfId="2" applyFont="1" applyFill="1" applyBorder="1" applyAlignment="1">
      <alignment horizontal="center"/>
    </xf>
    <xf numFmtId="0" fontId="10" fillId="17" borderId="24" xfId="2" applyFont="1" applyFill="1" applyBorder="1" applyAlignment="1">
      <alignment horizontal="center"/>
    </xf>
    <xf numFmtId="0" fontId="39" fillId="17" borderId="24" xfId="2" applyFont="1" applyFill="1" applyBorder="1" applyAlignment="1">
      <alignment horizontal="center"/>
    </xf>
    <xf numFmtId="0" fontId="40" fillId="17" borderId="24" xfId="2" applyFont="1" applyFill="1" applyBorder="1" applyAlignment="1">
      <alignment horizontal="center"/>
    </xf>
    <xf numFmtId="0" fontId="82" fillId="17" borderId="24" xfId="2" applyFont="1" applyFill="1" applyBorder="1" applyAlignment="1">
      <alignment horizontal="center"/>
    </xf>
    <xf numFmtId="0" fontId="43" fillId="17" borderId="24" xfId="2" applyFont="1" applyFill="1" applyBorder="1" applyAlignment="1">
      <alignment horizontal="center"/>
    </xf>
    <xf numFmtId="0" fontId="83" fillId="17" borderId="24" xfId="2" applyFont="1" applyFill="1" applyBorder="1" applyAlignment="1">
      <alignment horizontal="center"/>
    </xf>
    <xf numFmtId="0" fontId="84" fillId="17" borderId="26" xfId="2" applyFont="1" applyFill="1" applyBorder="1" applyAlignment="1">
      <alignment horizontal="center"/>
    </xf>
    <xf numFmtId="0" fontId="85" fillId="17" borderId="22" xfId="2" applyFont="1" applyFill="1" applyBorder="1" applyAlignment="1">
      <alignment horizontal="center"/>
    </xf>
    <xf numFmtId="0" fontId="41" fillId="17" borderId="11" xfId="2" applyFont="1" applyFill="1" applyBorder="1" applyAlignment="1">
      <alignment horizontal="center"/>
    </xf>
    <xf numFmtId="0" fontId="54" fillId="17" borderId="24" xfId="2" applyFont="1" applyFill="1" applyBorder="1" applyAlignment="1">
      <alignment horizontal="center"/>
    </xf>
    <xf numFmtId="0" fontId="6" fillId="17" borderId="24" xfId="2" applyFont="1" applyFill="1" applyBorder="1" applyAlignment="1">
      <alignment horizontal="center"/>
    </xf>
    <xf numFmtId="0" fontId="86" fillId="17" borderId="24" xfId="2" applyFont="1" applyFill="1" applyBorder="1" applyAlignment="1">
      <alignment horizontal="center"/>
    </xf>
    <xf numFmtId="0" fontId="87" fillId="17" borderId="24" xfId="2" applyFont="1" applyFill="1" applyBorder="1" applyAlignment="1">
      <alignment horizontal="center"/>
    </xf>
    <xf numFmtId="0" fontId="88" fillId="17" borderId="24" xfId="2" applyFont="1" applyFill="1" applyBorder="1" applyAlignment="1">
      <alignment horizontal="center"/>
    </xf>
    <xf numFmtId="0" fontId="89" fillId="17" borderId="24" xfId="2" applyFont="1" applyFill="1" applyBorder="1" applyAlignment="1">
      <alignment horizontal="center"/>
    </xf>
    <xf numFmtId="0" fontId="36" fillId="17" borderId="25" xfId="2" applyFont="1" applyFill="1" applyBorder="1" applyAlignment="1">
      <alignment horizontal="center"/>
    </xf>
    <xf numFmtId="0" fontId="37" fillId="2" borderId="24" xfId="2" applyFont="1" applyFill="1" applyBorder="1" applyAlignment="1">
      <alignment horizontal="center"/>
    </xf>
    <xf numFmtId="0" fontId="90" fillId="17" borderId="3" xfId="2" applyFont="1" applyFill="1" applyBorder="1"/>
    <xf numFmtId="0" fontId="91" fillId="2" borderId="24" xfId="2" applyFont="1" applyFill="1" applyBorder="1"/>
    <xf numFmtId="0" fontId="44" fillId="17" borderId="11" xfId="2" applyFont="1" applyFill="1" applyBorder="1" applyAlignment="1">
      <alignment horizontal="center"/>
    </xf>
    <xf numFmtId="0" fontId="92" fillId="17" borderId="24" xfId="2" applyFont="1" applyFill="1" applyBorder="1" applyAlignment="1">
      <alignment horizontal="center"/>
    </xf>
    <xf numFmtId="0" fontId="8" fillId="17" borderId="23" xfId="2" applyFont="1" applyFill="1" applyBorder="1" applyAlignment="1">
      <alignment horizontal="center"/>
    </xf>
    <xf numFmtId="0" fontId="66" fillId="0" borderId="18" xfId="2" applyFont="1" applyBorder="1" applyAlignment="1">
      <alignment horizontal="center"/>
    </xf>
    <xf numFmtId="0" fontId="67" fillId="0" borderId="18" xfId="2" applyFont="1" applyBorder="1" applyAlignment="1">
      <alignment horizontal="center"/>
    </xf>
    <xf numFmtId="0" fontId="68" fillId="0" borderId="18" xfId="2" applyFont="1" applyBorder="1" applyAlignment="1">
      <alignment horizontal="center"/>
    </xf>
    <xf numFmtId="0" fontId="69" fillId="27" borderId="18" xfId="2" applyFont="1" applyFill="1" applyBorder="1" applyAlignment="1">
      <alignment horizontal="center"/>
    </xf>
    <xf numFmtId="0" fontId="93" fillId="0" borderId="18" xfId="2" applyFont="1" applyBorder="1" applyAlignment="1">
      <alignment horizontal="center"/>
    </xf>
    <xf numFmtId="0" fontId="94" fillId="0" borderId="18" xfId="2" applyFont="1" applyBorder="1" applyAlignment="1">
      <alignment horizontal="center"/>
    </xf>
    <xf numFmtId="0" fontId="95" fillId="0" borderId="18" xfId="2" applyFont="1" applyBorder="1" applyAlignment="1">
      <alignment horizontal="center"/>
    </xf>
    <xf numFmtId="0" fontId="96" fillId="26" borderId="2" xfId="2" applyFont="1" applyFill="1" applyBorder="1" applyAlignment="1">
      <alignment horizontal="center"/>
    </xf>
    <xf numFmtId="0" fontId="97" fillId="0" borderId="2" xfId="2" applyFont="1" applyBorder="1" applyAlignment="1">
      <alignment horizontal="center"/>
    </xf>
    <xf numFmtId="0" fontId="98" fillId="26" borderId="17" xfId="2" applyFont="1" applyFill="1" applyBorder="1" applyAlignment="1">
      <alignment horizontal="center"/>
    </xf>
    <xf numFmtId="0" fontId="99" fillId="0" borderId="4" xfId="2" applyFont="1" applyBorder="1" applyAlignment="1">
      <alignment horizontal="center"/>
    </xf>
    <xf numFmtId="0" fontId="100" fillId="26" borderId="18" xfId="2" applyFont="1" applyFill="1" applyBorder="1" applyAlignment="1">
      <alignment horizontal="center"/>
    </xf>
    <xf numFmtId="0" fontId="2" fillId="0" borderId="18" xfId="2" applyFont="1" applyBorder="1" applyAlignment="1">
      <alignment horizontal="center"/>
    </xf>
    <xf numFmtId="0" fontId="101" fillId="26" borderId="18" xfId="2" applyFont="1" applyFill="1" applyBorder="1" applyAlignment="1">
      <alignment horizontal="center"/>
    </xf>
    <xf numFmtId="0" fontId="102" fillId="0" borderId="18" xfId="2" applyFont="1" applyBorder="1" applyAlignment="1">
      <alignment horizontal="center"/>
    </xf>
    <xf numFmtId="0" fontId="103" fillId="0" borderId="18" xfId="2" applyFont="1" applyBorder="1" applyAlignment="1">
      <alignment horizontal="center"/>
    </xf>
    <xf numFmtId="0" fontId="104" fillId="0" borderId="18" xfId="2" applyFont="1" applyBorder="1" applyAlignment="1">
      <alignment horizontal="center"/>
    </xf>
    <xf numFmtId="0" fontId="8" fillId="4" borderId="2" xfId="2" applyFont="1" applyFill="1" applyBorder="1" applyAlignment="1">
      <alignment horizontal="center"/>
    </xf>
    <xf numFmtId="0" fontId="105" fillId="2" borderId="18" xfId="2" applyFont="1" applyFill="1" applyBorder="1" applyAlignment="1">
      <alignment horizontal="center"/>
    </xf>
    <xf numFmtId="0" fontId="106" fillId="0" borderId="3" xfId="2" applyFont="1" applyBorder="1" applyAlignment="1">
      <alignment horizontal="center"/>
    </xf>
    <xf numFmtId="0" fontId="107" fillId="2" borderId="18" xfId="2" applyFont="1" applyFill="1" applyBorder="1" applyAlignment="1">
      <alignment horizontal="center"/>
    </xf>
    <xf numFmtId="0" fontId="108" fillId="27" borderId="18" xfId="2" applyFont="1" applyFill="1" applyBorder="1" applyAlignment="1">
      <alignment horizontal="center"/>
    </xf>
    <xf numFmtId="0" fontId="109" fillId="27" borderId="18" xfId="2" applyFont="1" applyFill="1" applyBorder="1" applyAlignment="1">
      <alignment horizontal="center"/>
    </xf>
    <xf numFmtId="0" fontId="68" fillId="27" borderId="18" xfId="2" applyFont="1" applyFill="1" applyBorder="1" applyAlignment="1">
      <alignment horizontal="center"/>
    </xf>
    <xf numFmtId="0" fontId="93" fillId="26" borderId="18" xfId="2" applyFont="1" applyFill="1" applyBorder="1" applyAlignment="1">
      <alignment horizontal="center"/>
    </xf>
    <xf numFmtId="0" fontId="99" fillId="18" borderId="4" xfId="2" applyFont="1" applyFill="1" applyBorder="1" applyAlignment="1">
      <alignment horizontal="center"/>
    </xf>
    <xf numFmtId="0" fontId="100" fillId="18" borderId="18" xfId="2" applyFont="1" applyFill="1" applyBorder="1" applyAlignment="1">
      <alignment horizontal="center"/>
    </xf>
    <xf numFmtId="0" fontId="2" fillId="18" borderId="18" xfId="2" applyFont="1" applyFill="1" applyBorder="1" applyAlignment="1">
      <alignment horizontal="center"/>
    </xf>
    <xf numFmtId="0" fontId="101" fillId="18" borderId="18" xfId="2" applyFont="1" applyFill="1" applyBorder="1" applyAlignment="1">
      <alignment horizontal="center"/>
    </xf>
    <xf numFmtId="0" fontId="66" fillId="18" borderId="18" xfId="2" applyFont="1" applyFill="1" applyBorder="1" applyAlignment="1">
      <alignment horizontal="center"/>
    </xf>
    <xf numFmtId="0" fontId="109" fillId="18" borderId="18" xfId="2" applyFont="1" applyFill="1" applyBorder="1" applyAlignment="1">
      <alignment horizontal="center"/>
    </xf>
    <xf numFmtId="0" fontId="110" fillId="18" borderId="18" xfId="2" applyFont="1" applyFill="1" applyBorder="1" applyAlignment="1">
      <alignment horizontal="center"/>
    </xf>
    <xf numFmtId="0" fontId="69" fillId="0" borderId="18" xfId="2" applyFont="1" applyBorder="1" applyAlignment="1">
      <alignment horizontal="center"/>
    </xf>
    <xf numFmtId="0" fontId="111" fillId="18" borderId="18" xfId="2" applyFont="1" applyFill="1" applyBorder="1" applyAlignment="1">
      <alignment horizontal="center"/>
    </xf>
    <xf numFmtId="0" fontId="96" fillId="0" borderId="2" xfId="2" applyFont="1" applyBorder="1" applyAlignment="1">
      <alignment horizontal="center"/>
    </xf>
    <xf numFmtId="0" fontId="67" fillId="15" borderId="2" xfId="2" applyFont="1" applyFill="1" applyBorder="1" applyAlignment="1">
      <alignment horizontal="center"/>
    </xf>
    <xf numFmtId="0" fontId="67" fillId="28" borderId="17" xfId="2" applyFont="1" applyFill="1" applyBorder="1" applyAlignment="1">
      <alignment horizontal="center"/>
    </xf>
    <xf numFmtId="0" fontId="100" fillId="0" borderId="4" xfId="2" applyFont="1" applyBorder="1" applyAlignment="1">
      <alignment horizontal="center"/>
    </xf>
    <xf numFmtId="0" fontId="100" fillId="0" borderId="18" xfId="2" applyFont="1" applyBorder="1" applyAlignment="1">
      <alignment horizontal="center"/>
    </xf>
    <xf numFmtId="0" fontId="112" fillId="0" borderId="18" xfId="2" applyFont="1" applyBorder="1" applyAlignment="1">
      <alignment horizontal="center"/>
    </xf>
    <xf numFmtId="0" fontId="36" fillId="29" borderId="45" xfId="2" applyFont="1" applyFill="1" applyBorder="1" applyAlignment="1">
      <alignment horizontal="center"/>
    </xf>
    <xf numFmtId="0" fontId="66" fillId="29" borderId="24" xfId="2" applyFont="1" applyFill="1" applyBorder="1" applyAlignment="1">
      <alignment horizontal="center"/>
    </xf>
    <xf numFmtId="0" fontId="67" fillId="29" borderId="24" xfId="2" applyFont="1" applyFill="1" applyBorder="1" applyAlignment="1">
      <alignment horizontal="center"/>
    </xf>
    <xf numFmtId="0" fontId="68" fillId="29" borderId="24" xfId="2" applyFont="1" applyFill="1" applyBorder="1" applyAlignment="1">
      <alignment horizontal="center"/>
    </xf>
    <xf numFmtId="0" fontId="69" fillId="29" borderId="24" xfId="2" applyFont="1" applyFill="1" applyBorder="1" applyAlignment="1">
      <alignment horizontal="center"/>
    </xf>
    <xf numFmtId="0" fontId="93" fillId="29" borderId="24" xfId="2" applyFont="1" applyFill="1" applyBorder="1" applyAlignment="1">
      <alignment horizontal="center"/>
    </xf>
    <xf numFmtId="0" fontId="94" fillId="29" borderId="24" xfId="2" applyFont="1" applyFill="1" applyBorder="1" applyAlignment="1">
      <alignment horizontal="center"/>
    </xf>
    <xf numFmtId="0" fontId="95" fillId="29" borderId="24" xfId="2" applyFont="1" applyFill="1" applyBorder="1" applyAlignment="1">
      <alignment horizontal="center"/>
    </xf>
    <xf numFmtId="0" fontId="96" fillId="29" borderId="26" xfId="2" applyFont="1" applyFill="1" applyBorder="1" applyAlignment="1">
      <alignment horizontal="center"/>
    </xf>
    <xf numFmtId="0" fontId="98" fillId="29" borderId="18" xfId="2" applyFont="1" applyFill="1" applyBorder="1" applyAlignment="1">
      <alignment horizontal="center"/>
    </xf>
    <xf numFmtId="0" fontId="113" fillId="29" borderId="11" xfId="2" applyFont="1" applyFill="1" applyBorder="1" applyAlignment="1">
      <alignment horizontal="center"/>
    </xf>
    <xf numFmtId="0" fontId="100" fillId="29" borderId="24" xfId="2" applyFont="1" applyFill="1" applyBorder="1" applyAlignment="1">
      <alignment horizontal="center"/>
    </xf>
    <xf numFmtId="0" fontId="2" fillId="29" borderId="24" xfId="2" applyFont="1" applyFill="1" applyBorder="1" applyAlignment="1">
      <alignment horizontal="center"/>
    </xf>
    <xf numFmtId="0" fontId="112" fillId="29" borderId="24" xfId="2" applyFont="1" applyFill="1" applyBorder="1" applyAlignment="1">
      <alignment horizontal="center"/>
    </xf>
    <xf numFmtId="0" fontId="102" fillId="29" borderId="24" xfId="2" applyFont="1" applyFill="1" applyBorder="1" applyAlignment="1">
      <alignment horizontal="center"/>
    </xf>
    <xf numFmtId="0" fontId="103" fillId="29" borderId="24" xfId="2" applyFont="1" applyFill="1" applyBorder="1" applyAlignment="1">
      <alignment horizontal="center"/>
    </xf>
    <xf numFmtId="0" fontId="104" fillId="29" borderId="24" xfId="2" applyFont="1" applyFill="1" applyBorder="1" applyAlignment="1">
      <alignment horizontal="center"/>
    </xf>
    <xf numFmtId="0" fontId="8" fillId="29" borderId="2" xfId="2" applyFont="1" applyFill="1" applyBorder="1" applyAlignment="1">
      <alignment horizontal="center"/>
    </xf>
    <xf numFmtId="0" fontId="105" fillId="2" borderId="24" xfId="2" applyFont="1" applyFill="1" applyBorder="1" applyAlignment="1">
      <alignment horizontal="center"/>
    </xf>
    <xf numFmtId="0" fontId="106" fillId="29" borderId="3" xfId="2" applyFont="1" applyFill="1" applyBorder="1" applyAlignment="1">
      <alignment horizontal="center"/>
    </xf>
    <xf numFmtId="0" fontId="107" fillId="2" borderId="24" xfId="2" applyFont="1" applyFill="1" applyBorder="1" applyAlignment="1">
      <alignment horizontal="center"/>
    </xf>
    <xf numFmtId="0" fontId="108" fillId="29" borderId="24" xfId="2" applyFont="1" applyFill="1" applyBorder="1" applyAlignment="1">
      <alignment horizontal="center"/>
    </xf>
    <xf numFmtId="0" fontId="109" fillId="29" borderId="24" xfId="2" applyFont="1" applyFill="1" applyBorder="1" applyAlignment="1">
      <alignment horizontal="center"/>
    </xf>
    <xf numFmtId="0" fontId="114" fillId="29" borderId="24" xfId="2" applyFont="1" applyFill="1" applyBorder="1" applyAlignment="1">
      <alignment horizontal="center"/>
    </xf>
    <xf numFmtId="0" fontId="8" fillId="17" borderId="2" xfId="2" applyFont="1" applyFill="1" applyBorder="1" applyAlignment="1">
      <alignment horizontal="center"/>
    </xf>
    <xf numFmtId="0" fontId="98" fillId="26" borderId="18" xfId="2" applyFont="1" applyFill="1" applyBorder="1" applyAlignment="1">
      <alignment horizontal="center"/>
    </xf>
    <xf numFmtId="0" fontId="67" fillId="28" borderId="18" xfId="2" applyFont="1" applyFill="1" applyBorder="1" applyAlignment="1">
      <alignment horizontal="center"/>
    </xf>
    <xf numFmtId="0" fontId="8" fillId="29" borderId="45" xfId="2" applyFont="1" applyFill="1" applyBorder="1" applyAlignment="1">
      <alignment horizontal="center"/>
    </xf>
    <xf numFmtId="0" fontId="99" fillId="4" borderId="4" xfId="2" applyFont="1" applyFill="1" applyBorder="1" applyAlignment="1">
      <alignment horizontal="center"/>
    </xf>
    <xf numFmtId="0" fontId="100" fillId="4" borderId="4" xfId="2" applyFont="1" applyFill="1" applyBorder="1" applyAlignment="1">
      <alignment horizontal="center"/>
    </xf>
    <xf numFmtId="0" fontId="66" fillId="4" borderId="18" xfId="2" applyFont="1" applyFill="1" applyBorder="1" applyAlignment="1">
      <alignment horizontal="center"/>
    </xf>
    <xf numFmtId="0" fontId="67" fillId="4" borderId="18" xfId="2" applyFont="1" applyFill="1" applyBorder="1" applyAlignment="1">
      <alignment horizontal="center"/>
    </xf>
    <xf numFmtId="0" fontId="68" fillId="4" borderId="18" xfId="2" applyFont="1" applyFill="1" applyBorder="1" applyAlignment="1">
      <alignment horizontal="center"/>
    </xf>
    <xf numFmtId="0" fontId="93" fillId="4" borderId="18" xfId="2" applyFont="1" applyFill="1" applyBorder="1" applyAlignment="1">
      <alignment horizontal="center"/>
    </xf>
    <xf numFmtId="0" fontId="94" fillId="4" borderId="18" xfId="2" applyFont="1" applyFill="1" applyBorder="1" applyAlignment="1">
      <alignment horizontal="center"/>
    </xf>
    <xf numFmtId="0" fontId="95" fillId="4" borderId="18" xfId="2" applyFont="1" applyFill="1" applyBorder="1" applyAlignment="1">
      <alignment horizontal="center"/>
    </xf>
    <xf numFmtId="0" fontId="97" fillId="4" borderId="2" xfId="2" applyFont="1" applyFill="1" applyBorder="1" applyAlignment="1">
      <alignment horizontal="center"/>
    </xf>
    <xf numFmtId="0" fontId="2" fillId="4" borderId="18" xfId="2" applyFont="1" applyFill="1" applyBorder="1" applyAlignment="1">
      <alignment horizontal="center"/>
    </xf>
    <xf numFmtId="0" fontId="102" fillId="4" borderId="18" xfId="2" applyFont="1" applyFill="1" applyBorder="1" applyAlignment="1">
      <alignment horizontal="center"/>
    </xf>
    <xf numFmtId="0" fontId="69" fillId="4" borderId="18" xfId="2" applyFont="1" applyFill="1" applyBorder="1" applyAlignment="1">
      <alignment horizontal="center"/>
    </xf>
    <xf numFmtId="0" fontId="96" fillId="4" borderId="2" xfId="2" applyFont="1" applyFill="1" applyBorder="1" applyAlignment="1">
      <alignment horizontal="center"/>
    </xf>
    <xf numFmtId="0" fontId="100" fillId="4" borderId="18" xfId="2" applyFont="1" applyFill="1" applyBorder="1" applyAlignment="1">
      <alignment horizontal="center"/>
    </xf>
    <xf numFmtId="0" fontId="112" fillId="4" borderId="18" xfId="2" applyFont="1" applyFill="1" applyBorder="1" applyAlignment="1">
      <alignment horizontal="center"/>
    </xf>
    <xf numFmtId="0" fontId="115" fillId="29" borderId="0" xfId="2" applyFont="1" applyFill="1" applyBorder="1"/>
    <xf numFmtId="0" fontId="36" fillId="2" borderId="45" xfId="2" applyFont="1" applyFill="1" applyBorder="1" applyAlignment="1">
      <alignment horizontal="center"/>
    </xf>
    <xf numFmtId="0" fontId="81" fillId="2" borderId="24" xfId="2" applyFont="1" applyFill="1" applyBorder="1" applyAlignment="1">
      <alignment horizontal="center"/>
    </xf>
    <xf numFmtId="0" fontId="10" fillId="2" borderId="24" xfId="2" applyFont="1" applyFill="1" applyBorder="1" applyAlignment="1">
      <alignment horizontal="center"/>
    </xf>
    <xf numFmtId="0" fontId="36" fillId="2" borderId="24" xfId="2" applyFont="1" applyFill="1" applyBorder="1" applyAlignment="1">
      <alignment horizontal="center"/>
    </xf>
    <xf numFmtId="0" fontId="36" fillId="2" borderId="26" xfId="2" applyFont="1" applyFill="1" applyBorder="1" applyAlignment="1">
      <alignment horizontal="center"/>
    </xf>
    <xf numFmtId="0" fontId="85" fillId="2" borderId="18" xfId="2" applyFont="1" applyFill="1" applyBorder="1" applyAlignment="1">
      <alignment horizontal="center"/>
    </xf>
    <xf numFmtId="0" fontId="36" fillId="2" borderId="11" xfId="2" applyFont="1" applyFill="1" applyBorder="1" applyAlignment="1">
      <alignment horizontal="center"/>
    </xf>
    <xf numFmtId="0" fontId="54" fillId="2" borderId="24" xfId="2" applyFont="1" applyFill="1" applyBorder="1" applyAlignment="1">
      <alignment horizontal="center"/>
    </xf>
    <xf numFmtId="0" fontId="75" fillId="2" borderId="24" xfId="2" applyFont="1" applyFill="1" applyBorder="1" applyAlignment="1">
      <alignment horizontal="center"/>
    </xf>
    <xf numFmtId="0" fontId="91" fillId="2" borderId="10" xfId="2" applyFont="1" applyFill="1" applyBorder="1" applyAlignment="1">
      <alignment horizontal="center"/>
    </xf>
    <xf numFmtId="0" fontId="116" fillId="2" borderId="24" xfId="2" applyFont="1" applyFill="1" applyBorder="1" applyAlignment="1">
      <alignment horizontal="center"/>
    </xf>
    <xf numFmtId="0" fontId="92" fillId="2" borderId="24" xfId="2" applyFont="1" applyFill="1" applyBorder="1" applyAlignment="1">
      <alignment horizontal="center"/>
    </xf>
    <xf numFmtId="0" fontId="81" fillId="17" borderId="17" xfId="2" applyFont="1" applyFill="1" applyBorder="1" applyAlignment="1">
      <alignment horizontal="center"/>
    </xf>
    <xf numFmtId="0" fontId="10" fillId="17" borderId="17" xfId="2" applyFont="1" applyFill="1" applyBorder="1" applyAlignment="1">
      <alignment horizontal="center"/>
    </xf>
    <xf numFmtId="0" fontId="36" fillId="17" borderId="17" xfId="2" applyFont="1" applyFill="1" applyBorder="1" applyAlignment="1">
      <alignment horizontal="center"/>
    </xf>
    <xf numFmtId="0" fontId="85" fillId="17" borderId="18" xfId="2" applyFont="1" applyFill="1" applyBorder="1" applyAlignment="1">
      <alignment horizontal="center"/>
    </xf>
    <xf numFmtId="0" fontId="36" fillId="17" borderId="5" xfId="2" applyFont="1" applyFill="1" applyBorder="1" applyAlignment="1">
      <alignment horizontal="center"/>
    </xf>
    <xf numFmtId="0" fontId="54" fillId="17" borderId="17" xfId="2" applyFont="1" applyFill="1" applyBorder="1" applyAlignment="1">
      <alignment horizontal="center"/>
    </xf>
    <xf numFmtId="0" fontId="44" fillId="0" borderId="3" xfId="2" applyFont="1" applyBorder="1" applyAlignment="1">
      <alignment horizontal="center"/>
    </xf>
    <xf numFmtId="0" fontId="77" fillId="2" borderId="16" xfId="2" applyFont="1" applyFill="1" applyBorder="1" applyAlignment="1">
      <alignment horizontal="center"/>
    </xf>
    <xf numFmtId="0" fontId="116" fillId="17" borderId="17" xfId="2" applyFont="1" applyFill="1" applyBorder="1" applyAlignment="1">
      <alignment horizontal="center"/>
    </xf>
    <xf numFmtId="0" fontId="92" fillId="17" borderId="17" xfId="2" applyFont="1" applyFill="1" applyBorder="1" applyAlignment="1">
      <alignment horizontal="center"/>
    </xf>
    <xf numFmtId="0" fontId="7" fillId="17" borderId="5" xfId="2" applyFont="1" applyFill="1" applyBorder="1" applyAlignment="1">
      <alignment horizontal="center"/>
    </xf>
    <xf numFmtId="0" fontId="117" fillId="0" borderId="25" xfId="2" applyFont="1" applyBorder="1"/>
    <xf numFmtId="0" fontId="118" fillId="0" borderId="17" xfId="2" applyFont="1" applyBorder="1"/>
    <xf numFmtId="0" fontId="72" fillId="0" borderId="18" xfId="2" applyFont="1" applyBorder="1" applyAlignment="1">
      <alignment horizontal="center"/>
    </xf>
    <xf numFmtId="0" fontId="74" fillId="0" borderId="2" xfId="2" applyFont="1" applyBorder="1" applyAlignment="1">
      <alignment horizontal="center"/>
    </xf>
    <xf numFmtId="0" fontId="76" fillId="0" borderId="21" xfId="2" applyFont="1" applyBorder="1"/>
    <xf numFmtId="0" fontId="119" fillId="27" borderId="25" xfId="2" applyFont="1" applyFill="1" applyBorder="1" applyAlignment="1">
      <alignment horizontal="center"/>
    </xf>
    <xf numFmtId="0" fontId="50" fillId="0" borderId="17" xfId="2" applyFont="1" applyBorder="1" applyAlignment="1">
      <alignment horizontal="center"/>
    </xf>
    <xf numFmtId="0" fontId="1" fillId="6" borderId="17" xfId="2" applyFill="1" applyBorder="1"/>
    <xf numFmtId="0" fontId="6" fillId="0" borderId="2" xfId="2" applyFont="1" applyBorder="1" applyAlignment="1">
      <alignment horizontal="center"/>
    </xf>
    <xf numFmtId="0" fontId="37" fillId="0" borderId="3" xfId="2" applyFont="1" applyBorder="1" applyAlignment="1">
      <alignment horizontal="center"/>
    </xf>
    <xf numFmtId="0" fontId="1" fillId="0" borderId="3" xfId="2" applyBorder="1"/>
    <xf numFmtId="0" fontId="6" fillId="2" borderId="22" xfId="2" applyFont="1" applyFill="1" applyBorder="1" applyAlignment="1">
      <alignment horizontal="center"/>
    </xf>
    <xf numFmtId="0" fontId="90" fillId="0" borderId="21" xfId="2" applyFont="1" applyBorder="1"/>
    <xf numFmtId="0" fontId="1" fillId="4" borderId="10" xfId="2" applyFill="1" applyBorder="1"/>
    <xf numFmtId="0" fontId="50" fillId="0" borderId="22" xfId="2" applyFont="1" applyBorder="1" applyAlignment="1">
      <alignment horizontal="center"/>
    </xf>
    <xf numFmtId="0" fontId="1" fillId="6" borderId="22" xfId="2" applyFill="1" applyBorder="1"/>
    <xf numFmtId="0" fontId="1" fillId="2" borderId="22" xfId="2" applyFill="1" applyBorder="1"/>
    <xf numFmtId="0" fontId="6" fillId="2" borderId="21" xfId="2" applyFont="1" applyFill="1" applyBorder="1" applyAlignment="1">
      <alignment horizontal="center"/>
    </xf>
    <xf numFmtId="0" fontId="44" fillId="2" borderId="21" xfId="2" applyFont="1" applyFill="1" applyBorder="1" applyAlignment="1">
      <alignment horizontal="center"/>
    </xf>
    <xf numFmtId="0" fontId="123" fillId="2" borderId="21" xfId="2" applyFont="1" applyFill="1" applyBorder="1" applyAlignment="1">
      <alignment horizontal="center"/>
    </xf>
    <xf numFmtId="0" fontId="39" fillId="2" borderId="0" xfId="2" applyFont="1" applyFill="1" applyBorder="1" applyAlignment="1">
      <alignment horizontal="center"/>
    </xf>
    <xf numFmtId="0" fontId="40" fillId="2" borderId="21" xfId="2" applyFont="1" applyFill="1" applyBorder="1" applyAlignment="1">
      <alignment horizontal="center"/>
    </xf>
    <xf numFmtId="0" fontId="82" fillId="2" borderId="21" xfId="2" applyFont="1" applyFill="1" applyBorder="1" applyAlignment="1">
      <alignment horizontal="center"/>
    </xf>
    <xf numFmtId="0" fontId="43" fillId="2" borderId="21" xfId="2" applyFont="1" applyFill="1" applyBorder="1" applyAlignment="1">
      <alignment horizontal="center"/>
    </xf>
    <xf numFmtId="0" fontId="83" fillId="2" borderId="21" xfId="2" applyFont="1" applyFill="1" applyBorder="1" applyAlignment="1">
      <alignment horizontal="center"/>
    </xf>
    <xf numFmtId="0" fontId="84" fillId="2" borderId="21" xfId="2" applyFont="1" applyFill="1" applyBorder="1" applyAlignment="1">
      <alignment horizontal="center"/>
    </xf>
    <xf numFmtId="0" fontId="37" fillId="2" borderId="21" xfId="2" applyFont="1" applyFill="1" applyBorder="1" applyAlignment="1">
      <alignment horizontal="center"/>
    </xf>
    <xf numFmtId="0" fontId="41" fillId="2" borderId="21" xfId="2" applyFont="1" applyFill="1" applyBorder="1" applyAlignment="1">
      <alignment horizontal="center"/>
    </xf>
    <xf numFmtId="0" fontId="38" fillId="2" borderId="21" xfId="2" applyFont="1" applyFill="1" applyBorder="1" applyAlignment="1">
      <alignment horizontal="center"/>
    </xf>
    <xf numFmtId="0" fontId="86" fillId="2" borderId="21" xfId="2" applyFont="1" applyFill="1" applyBorder="1" applyAlignment="1">
      <alignment horizontal="center"/>
    </xf>
    <xf numFmtId="0" fontId="87" fillId="2" borderId="0" xfId="2" applyFont="1" applyFill="1" applyBorder="1" applyAlignment="1">
      <alignment horizontal="center"/>
    </xf>
    <xf numFmtId="0" fontId="37" fillId="2" borderId="0" xfId="2" applyFont="1" applyFill="1" applyBorder="1" applyAlignment="1">
      <alignment horizontal="center"/>
    </xf>
    <xf numFmtId="0" fontId="1" fillId="2" borderId="0" xfId="2" applyFill="1" applyBorder="1"/>
    <xf numFmtId="0" fontId="1" fillId="2" borderId="11" xfId="2" applyFill="1" applyBorder="1"/>
    <xf numFmtId="0" fontId="1" fillId="2" borderId="16" xfId="2" applyFill="1" applyBorder="1"/>
    <xf numFmtId="0" fontId="1" fillId="30" borderId="0" xfId="2" applyFill="1" applyBorder="1"/>
    <xf numFmtId="0" fontId="124" fillId="30" borderId="0" xfId="2" applyFont="1" applyFill="1" applyBorder="1"/>
    <xf numFmtId="0" fontId="6" fillId="31" borderId="20" xfId="2" applyFont="1" applyFill="1" applyBorder="1" applyAlignment="1">
      <alignment horizontal="center"/>
    </xf>
    <xf numFmtId="0" fontId="6" fillId="31" borderId="17" xfId="2" applyFont="1" applyFill="1" applyBorder="1" applyAlignment="1">
      <alignment horizontal="center"/>
    </xf>
    <xf numFmtId="0" fontId="125" fillId="32" borderId="25" xfId="2" applyFont="1" applyFill="1" applyBorder="1" applyAlignment="1">
      <alignment horizontal="center"/>
    </xf>
    <xf numFmtId="0" fontId="125" fillId="32" borderId="20" xfId="2" applyFont="1" applyFill="1" applyBorder="1" applyAlignment="1">
      <alignment horizontal="center"/>
    </xf>
    <xf numFmtId="0" fontId="125" fillId="32" borderId="23" xfId="2" applyFont="1" applyFill="1" applyBorder="1"/>
    <xf numFmtId="0" fontId="126" fillId="32" borderId="21" xfId="2" applyFont="1" applyFill="1" applyBorder="1"/>
    <xf numFmtId="0" fontId="126" fillId="32" borderId="20" xfId="2" applyFont="1" applyFill="1" applyBorder="1"/>
    <xf numFmtId="0" fontId="1" fillId="27" borderId="17" xfId="2" applyFill="1" applyBorder="1"/>
    <xf numFmtId="0" fontId="1" fillId="27" borderId="25" xfId="2" applyFill="1" applyBorder="1"/>
    <xf numFmtId="0" fontId="1" fillId="27" borderId="20" xfId="2" applyFill="1" applyBorder="1"/>
    <xf numFmtId="0" fontId="1" fillId="33" borderId="17" xfId="2" applyFill="1" applyBorder="1"/>
    <xf numFmtId="0" fontId="1" fillId="18" borderId="25" xfId="2" applyFill="1" applyBorder="1"/>
    <xf numFmtId="0" fontId="1" fillId="18" borderId="20" xfId="2" applyFill="1" applyBorder="1"/>
    <xf numFmtId="0" fontId="1" fillId="18" borderId="5" xfId="2" applyFill="1" applyBorder="1"/>
    <xf numFmtId="0" fontId="127" fillId="14" borderId="4" xfId="2" applyFont="1" applyFill="1" applyBorder="1"/>
    <xf numFmtId="0" fontId="1" fillId="30" borderId="20" xfId="2" applyFill="1" applyBorder="1"/>
    <xf numFmtId="0" fontId="1" fillId="0" borderId="5" xfId="2" applyBorder="1"/>
    <xf numFmtId="0" fontId="126" fillId="0" borderId="20" xfId="2" applyFont="1" applyBorder="1"/>
    <xf numFmtId="0" fontId="1" fillId="0" borderId="23" xfId="2" applyBorder="1"/>
    <xf numFmtId="0" fontId="1" fillId="26" borderId="2" xfId="2" applyFill="1" applyBorder="1"/>
    <xf numFmtId="0" fontId="1" fillId="26" borderId="3" xfId="2" applyFill="1" applyBorder="1"/>
    <xf numFmtId="0" fontId="1" fillId="33" borderId="22" xfId="2" applyFill="1" applyBorder="1"/>
    <xf numFmtId="0" fontId="1" fillId="18" borderId="23" xfId="2" applyFill="1" applyBorder="1"/>
    <xf numFmtId="0" fontId="1" fillId="18" borderId="21" xfId="2" applyFill="1" applyBorder="1"/>
    <xf numFmtId="0" fontId="1" fillId="18" borderId="37" xfId="2" applyFill="1" applyBorder="1"/>
    <xf numFmtId="0" fontId="1" fillId="0" borderId="21" xfId="2" applyBorder="1"/>
    <xf numFmtId="0" fontId="1" fillId="0" borderId="37" xfId="2" applyBorder="1"/>
    <xf numFmtId="0" fontId="0" fillId="2" borderId="25" xfId="0" applyFill="1" applyBorder="1"/>
    <xf numFmtId="0" fontId="9" fillId="6" borderId="2" xfId="0" applyFont="1" applyFill="1" applyBorder="1"/>
    <xf numFmtId="0" fontId="0" fillId="6" borderId="3" xfId="0" applyFill="1" applyBorder="1"/>
    <xf numFmtId="0" fontId="130" fillId="6" borderId="3" xfId="0" applyFont="1" applyFill="1" applyBorder="1"/>
    <xf numFmtId="0" fontId="0" fillId="6" borderId="4" xfId="0" applyFill="1" applyBorder="1"/>
    <xf numFmtId="0" fontId="0" fillId="2" borderId="0" xfId="0" applyFill="1"/>
    <xf numFmtId="0" fontId="6" fillId="0" borderId="25" xfId="0" applyFont="1" applyBorder="1"/>
    <xf numFmtId="0" fontId="37" fillId="0" borderId="23" xfId="0" applyFont="1" applyBorder="1" applyAlignment="1">
      <alignment horizontal="center"/>
    </xf>
    <xf numFmtId="0" fontId="35" fillId="0" borderId="26" xfId="0" applyFont="1" applyBorder="1" applyAlignment="1">
      <alignment horizontal="center"/>
    </xf>
    <xf numFmtId="0" fontId="0" fillId="0" borderId="25" xfId="0" applyBorder="1"/>
    <xf numFmtId="0" fontId="6" fillId="0" borderId="25" xfId="0" applyFont="1" applyBorder="1" applyAlignment="1">
      <alignment horizontal="center"/>
    </xf>
    <xf numFmtId="0" fontId="1" fillId="0" borderId="17" xfId="0" applyFont="1" applyBorder="1"/>
    <xf numFmtId="0" fontId="131" fillId="0" borderId="11" xfId="0" applyFont="1" applyBorder="1" applyAlignment="1">
      <alignment horizontal="center"/>
    </xf>
    <xf numFmtId="0" fontId="47" fillId="0" borderId="0" xfId="0" applyFont="1" applyBorder="1" applyAlignment="1">
      <alignment horizontal="center"/>
    </xf>
    <xf numFmtId="0" fontId="43" fillId="0" borderId="24" xfId="0" applyFont="1" applyBorder="1" applyAlignment="1">
      <alignment horizontal="center"/>
    </xf>
    <xf numFmtId="0" fontId="48" fillId="0" borderId="17" xfId="0" applyFont="1" applyBorder="1" applyAlignment="1">
      <alignment horizontal="center"/>
    </xf>
    <xf numFmtId="0" fontId="49" fillId="0" borderId="0" xfId="0" applyFont="1" applyBorder="1" applyAlignment="1">
      <alignment horizontal="center"/>
    </xf>
    <xf numFmtId="0" fontId="49" fillId="30" borderId="0" xfId="0" applyFont="1" applyFill="1" applyBorder="1" applyAlignment="1">
      <alignment horizontal="center"/>
    </xf>
    <xf numFmtId="0" fontId="132" fillId="30" borderId="24" xfId="0" applyFont="1" applyFill="1" applyBorder="1" applyAlignment="1">
      <alignment horizontal="center"/>
    </xf>
    <xf numFmtId="0" fontId="133" fillId="0" borderId="26" xfId="0" applyFont="1" applyBorder="1" applyAlignment="1">
      <alignment horizontal="center"/>
    </xf>
    <xf numFmtId="0" fontId="134" fillId="0" borderId="26" xfId="0" applyFont="1" applyBorder="1" applyAlignment="1">
      <alignment horizontal="center"/>
    </xf>
    <xf numFmtId="0" fontId="135" fillId="0" borderId="24" xfId="0" applyFont="1" applyBorder="1" applyAlignment="1">
      <alignment horizontal="center"/>
    </xf>
    <xf numFmtId="0" fontId="136" fillId="0" borderId="11" xfId="0" applyFont="1" applyBorder="1" applyAlignment="1">
      <alignment horizontal="center"/>
    </xf>
    <xf numFmtId="0" fontId="48" fillId="0" borderId="24" xfId="0" applyFont="1" applyBorder="1" applyAlignment="1">
      <alignment horizontal="center"/>
    </xf>
    <xf numFmtId="0" fontId="137" fillId="0" borderId="24" xfId="0" applyFont="1" applyBorder="1" applyAlignment="1">
      <alignment horizontal="center"/>
    </xf>
    <xf numFmtId="0" fontId="9" fillId="17" borderId="25" xfId="0" applyFont="1" applyFill="1" applyBorder="1" applyAlignment="1">
      <alignment horizontal="center"/>
    </xf>
    <xf numFmtId="0" fontId="133" fillId="0" borderId="23" xfId="0" applyFont="1" applyBorder="1" applyAlignment="1">
      <alignment horizontal="center"/>
    </xf>
    <xf numFmtId="0" fontId="134" fillId="0" borderId="23" xfId="0" applyFont="1" applyBorder="1" applyAlignment="1">
      <alignment horizontal="center"/>
    </xf>
    <xf numFmtId="0" fontId="135" fillId="0" borderId="22" xfId="0" applyFont="1" applyBorder="1" applyAlignment="1">
      <alignment horizontal="center"/>
    </xf>
    <xf numFmtId="0" fontId="139" fillId="0" borderId="37" xfId="0" applyFont="1" applyBorder="1" applyAlignment="1">
      <alignment horizontal="center"/>
    </xf>
    <xf numFmtId="0" fontId="47" fillId="0" borderId="21" xfId="0" applyFont="1" applyBorder="1" applyAlignment="1">
      <alignment horizontal="center"/>
    </xf>
    <xf numFmtId="0" fontId="48" fillId="0" borderId="22" xfId="0" applyFont="1" applyBorder="1" applyAlignment="1">
      <alignment horizontal="center"/>
    </xf>
    <xf numFmtId="0" fontId="137" fillId="0" borderId="22" xfId="0" applyFont="1" applyBorder="1" applyAlignment="1">
      <alignment horizontal="center"/>
    </xf>
    <xf numFmtId="0" fontId="70" fillId="0" borderId="21" xfId="0" applyFont="1" applyBorder="1" applyAlignment="1">
      <alignment horizontal="center"/>
    </xf>
    <xf numFmtId="0" fontId="70" fillId="30" borderId="21" xfId="0" applyFont="1" applyFill="1" applyBorder="1" applyAlignment="1">
      <alignment horizontal="center"/>
    </xf>
    <xf numFmtId="0" fontId="33" fillId="30" borderId="22" xfId="0" applyFont="1" applyFill="1" applyBorder="1" applyAlignment="1">
      <alignment horizontal="center"/>
    </xf>
    <xf numFmtId="0" fontId="77" fillId="2" borderId="2" xfId="0" applyFont="1" applyFill="1" applyBorder="1" applyAlignment="1">
      <alignment horizontal="center"/>
    </xf>
    <xf numFmtId="0" fontId="6" fillId="17" borderId="22" xfId="0" applyFont="1" applyFill="1" applyBorder="1" applyAlignment="1">
      <alignment horizontal="center"/>
    </xf>
    <xf numFmtId="0" fontId="44" fillId="6" borderId="11" xfId="0" applyFont="1" applyFill="1" applyBorder="1" applyAlignment="1">
      <alignment horizontal="center"/>
    </xf>
    <xf numFmtId="0" fontId="123" fillId="6" borderId="24" xfId="0" applyFont="1" applyFill="1" applyBorder="1" applyAlignment="1">
      <alignment horizontal="center"/>
    </xf>
    <xf numFmtId="0" fontId="39" fillId="6" borderId="24" xfId="0" applyFont="1" applyFill="1" applyBorder="1" applyAlignment="1">
      <alignment horizontal="center"/>
    </xf>
    <xf numFmtId="0" fontId="40" fillId="6" borderId="24" xfId="0" applyFont="1" applyFill="1" applyBorder="1" applyAlignment="1">
      <alignment horizontal="center"/>
    </xf>
    <xf numFmtId="0" fontId="82" fillId="6" borderId="24" xfId="0" applyFont="1" applyFill="1" applyBorder="1" applyAlignment="1">
      <alignment horizontal="center"/>
    </xf>
    <xf numFmtId="0" fontId="43" fillId="6" borderId="24" xfId="0" applyFont="1" applyFill="1" applyBorder="1" applyAlignment="1">
      <alignment horizontal="center"/>
    </xf>
    <xf numFmtId="0" fontId="83" fillId="6" borderId="24" xfId="0" applyFont="1" applyFill="1" applyBorder="1" applyAlignment="1">
      <alignment horizontal="center"/>
    </xf>
    <xf numFmtId="0" fontId="83" fillId="30" borderId="26" xfId="0" applyFont="1" applyFill="1" applyBorder="1" applyAlignment="1">
      <alignment horizontal="center"/>
    </xf>
    <xf numFmtId="0" fontId="84" fillId="6" borderId="26" xfId="0" applyFont="1" applyFill="1" applyBorder="1" applyAlignment="1">
      <alignment horizontal="center"/>
    </xf>
    <xf numFmtId="0" fontId="91" fillId="2" borderId="26" xfId="0" applyFont="1" applyFill="1" applyBorder="1"/>
    <xf numFmtId="0" fontId="8" fillId="17" borderId="23" xfId="0" applyFont="1" applyFill="1" applyBorder="1" applyAlignment="1">
      <alignment horizontal="center"/>
    </xf>
    <xf numFmtId="0" fontId="140" fillId="0" borderId="18" xfId="0" applyFont="1" applyBorder="1" applyAlignment="1">
      <alignment horizontal="center"/>
    </xf>
    <xf numFmtId="0" fontId="141" fillId="0" borderId="18" xfId="0" applyFont="1" applyBorder="1" applyAlignment="1">
      <alignment horizontal="center"/>
    </xf>
    <xf numFmtId="0" fontId="142" fillId="0" borderId="18" xfId="0" applyFont="1" applyBorder="1" applyAlignment="1">
      <alignment horizontal="center"/>
    </xf>
    <xf numFmtId="0" fontId="143" fillId="0" borderId="18" xfId="0" applyFont="1" applyBorder="1" applyAlignment="1">
      <alignment horizontal="center"/>
    </xf>
    <xf numFmtId="0" fontId="144" fillId="0" borderId="18" xfId="0" applyFont="1" applyBorder="1" applyAlignment="1">
      <alignment horizontal="center"/>
    </xf>
    <xf numFmtId="0" fontId="145" fillId="0" borderId="18" xfId="0" applyFont="1" applyBorder="1" applyAlignment="1">
      <alignment horizontal="center"/>
    </xf>
    <xf numFmtId="0" fontId="146" fillId="0" borderId="18" xfId="0" applyFont="1" applyBorder="1" applyAlignment="1">
      <alignment horizontal="center"/>
    </xf>
    <xf numFmtId="0" fontId="147" fillId="0" borderId="18" xfId="0" applyFont="1" applyBorder="1" applyAlignment="1">
      <alignment horizontal="center"/>
    </xf>
    <xf numFmtId="0" fontId="95" fillId="30" borderId="2" xfId="0" applyFont="1" applyFill="1" applyBorder="1" applyAlignment="1">
      <alignment horizontal="center"/>
    </xf>
    <xf numFmtId="0" fontId="148" fillId="30" borderId="2" xfId="0" applyFont="1" applyFill="1" applyBorder="1" applyAlignment="1">
      <alignment horizontal="center"/>
    </xf>
    <xf numFmtId="0" fontId="107" fillId="2" borderId="2" xfId="0" applyFont="1" applyFill="1" applyBorder="1" applyAlignment="1">
      <alignment horizontal="center"/>
    </xf>
    <xf numFmtId="0" fontId="36" fillId="29" borderId="45" xfId="0" applyFont="1" applyFill="1" applyBorder="1" applyAlignment="1">
      <alignment horizontal="center"/>
    </xf>
    <xf numFmtId="0" fontId="140" fillId="29" borderId="24" xfId="0" applyFont="1" applyFill="1" applyBorder="1" applyAlignment="1">
      <alignment horizontal="center"/>
    </xf>
    <xf numFmtId="0" fontId="141" fillId="29" borderId="24" xfId="0" applyFont="1" applyFill="1" applyBorder="1" applyAlignment="1">
      <alignment horizontal="center"/>
    </xf>
    <xf numFmtId="0" fontId="142" fillId="29" borderId="24" xfId="0" applyFont="1" applyFill="1" applyBorder="1" applyAlignment="1">
      <alignment horizontal="center"/>
    </xf>
    <xf numFmtId="0" fontId="143" fillId="29" borderId="24" xfId="0" applyFont="1" applyFill="1" applyBorder="1" applyAlignment="1">
      <alignment horizontal="center"/>
    </xf>
    <xf numFmtId="0" fontId="144" fillId="29" borderId="24" xfId="0" applyFont="1" applyFill="1" applyBorder="1" applyAlignment="1">
      <alignment horizontal="center"/>
    </xf>
    <xf numFmtId="0" fontId="145" fillId="29" borderId="24" xfId="0" applyFont="1" applyFill="1" applyBorder="1" applyAlignment="1">
      <alignment horizontal="center"/>
    </xf>
    <xf numFmtId="0" fontId="147" fillId="29" borderId="24" xfId="0" applyFont="1" applyFill="1" applyBorder="1" applyAlignment="1">
      <alignment horizontal="center"/>
    </xf>
    <xf numFmtId="0" fontId="95" fillId="30" borderId="26" xfId="0" applyFont="1" applyFill="1" applyBorder="1" applyAlignment="1">
      <alignment horizontal="center"/>
    </xf>
    <xf numFmtId="0" fontId="149" fillId="29" borderId="26" xfId="0" applyFont="1" applyFill="1" applyBorder="1" applyAlignment="1">
      <alignment horizontal="center"/>
    </xf>
    <xf numFmtId="0" fontId="107" fillId="2" borderId="26" xfId="0" applyFont="1" applyFill="1" applyBorder="1" applyAlignment="1">
      <alignment horizontal="center"/>
    </xf>
    <xf numFmtId="0" fontId="8" fillId="17" borderId="2" xfId="0" applyFont="1" applyFill="1" applyBorder="1" applyAlignment="1">
      <alignment horizontal="center"/>
    </xf>
    <xf numFmtId="0" fontId="8" fillId="29" borderId="45" xfId="0" applyFont="1" applyFill="1" applyBorder="1" applyAlignment="1">
      <alignment horizontal="center"/>
    </xf>
    <xf numFmtId="0" fontId="140" fillId="4" borderId="18" xfId="0" applyFont="1" applyFill="1" applyBorder="1" applyAlignment="1">
      <alignment horizontal="center"/>
    </xf>
    <xf numFmtId="0" fontId="141" fillId="4" borderId="18" xfId="0" applyFont="1" applyFill="1" applyBorder="1" applyAlignment="1">
      <alignment horizontal="center"/>
    </xf>
    <xf numFmtId="0" fontId="142" fillId="4" borderId="18" xfId="0" applyFont="1" applyFill="1" applyBorder="1" applyAlignment="1">
      <alignment horizontal="center"/>
    </xf>
    <xf numFmtId="0" fontId="143" fillId="4" borderId="18" xfId="0" applyFont="1" applyFill="1" applyBorder="1" applyAlignment="1">
      <alignment horizontal="center"/>
    </xf>
    <xf numFmtId="0" fontId="144" fillId="4" borderId="18" xfId="0" applyFont="1" applyFill="1" applyBorder="1" applyAlignment="1">
      <alignment horizontal="center"/>
    </xf>
    <xf numFmtId="0" fontId="145" fillId="4" borderId="18" xfId="0" applyFont="1" applyFill="1" applyBorder="1" applyAlignment="1">
      <alignment horizontal="center"/>
    </xf>
    <xf numFmtId="0" fontId="146" fillId="4" borderId="18" xfId="0" applyFont="1" applyFill="1" applyBorder="1" applyAlignment="1">
      <alignment horizontal="center"/>
    </xf>
    <xf numFmtId="0" fontId="147" fillId="4" borderId="18" xfId="0" applyFont="1" applyFill="1" applyBorder="1" applyAlignment="1">
      <alignment horizontal="center"/>
    </xf>
    <xf numFmtId="0" fontId="115" fillId="29" borderId="0" xfId="0" applyFont="1" applyFill="1" applyBorder="1"/>
    <xf numFmtId="0" fontId="36" fillId="2" borderId="45" xfId="0" applyFont="1" applyFill="1" applyBorder="1" applyAlignment="1">
      <alignment horizontal="center"/>
    </xf>
    <xf numFmtId="0" fontId="36" fillId="2" borderId="24" xfId="0" applyFont="1" applyFill="1" applyBorder="1" applyAlignment="1">
      <alignment horizontal="center"/>
    </xf>
    <xf numFmtId="0" fontId="36" fillId="2" borderId="26" xfId="0" applyFont="1" applyFill="1" applyBorder="1" applyAlignment="1">
      <alignment horizontal="center"/>
    </xf>
    <xf numFmtId="0" fontId="91" fillId="2" borderId="9" xfId="0" applyFont="1" applyFill="1" applyBorder="1" applyAlignment="1">
      <alignment horizontal="center"/>
    </xf>
    <xf numFmtId="0" fontId="36" fillId="17" borderId="25" xfId="0" applyFont="1" applyFill="1" applyBorder="1" applyAlignment="1">
      <alignment horizontal="center"/>
    </xf>
    <xf numFmtId="0" fontId="36" fillId="17" borderId="17" xfId="0" applyFont="1" applyFill="1" applyBorder="1" applyAlignment="1">
      <alignment horizontal="center"/>
    </xf>
    <xf numFmtId="0" fontId="77" fillId="2" borderId="16" xfId="0" applyFont="1" applyFill="1" applyBorder="1" applyAlignment="1">
      <alignment horizontal="center"/>
    </xf>
    <xf numFmtId="0" fontId="37" fillId="0" borderId="2" xfId="0" applyFont="1" applyBorder="1" applyAlignment="1">
      <alignment horizontal="center"/>
    </xf>
    <xf numFmtId="0" fontId="114" fillId="0" borderId="56" xfId="0" applyFont="1" applyBorder="1" applyAlignment="1">
      <alignment horizontal="center"/>
    </xf>
    <xf numFmtId="0" fontId="150" fillId="0" borderId="57" xfId="0" applyFont="1" applyBorder="1" applyAlignment="1">
      <alignment horizontal="center"/>
    </xf>
    <xf numFmtId="0" fontId="68" fillId="0" borderId="57" xfId="0" applyFont="1" applyBorder="1" applyAlignment="1">
      <alignment horizontal="center"/>
    </xf>
    <xf numFmtId="0" fontId="46" fillId="0" borderId="57" xfId="0" applyFont="1" applyBorder="1" applyAlignment="1">
      <alignment horizontal="center"/>
    </xf>
    <xf numFmtId="0" fontId="47" fillId="0" borderId="57" xfId="0" applyFont="1" applyBorder="1" applyAlignment="1">
      <alignment horizontal="center"/>
    </xf>
    <xf numFmtId="0" fontId="48" fillId="0" borderId="57" xfId="0" applyFont="1" applyBorder="1" applyAlignment="1">
      <alignment horizontal="center"/>
    </xf>
    <xf numFmtId="0" fontId="49" fillId="0" borderId="57" xfId="0" applyFont="1" applyBorder="1" applyAlignment="1">
      <alignment horizontal="center"/>
    </xf>
    <xf numFmtId="0" fontId="49" fillId="0" borderId="58" xfId="0" applyFont="1" applyBorder="1" applyAlignment="1">
      <alignment horizontal="center"/>
    </xf>
    <xf numFmtId="0" fontId="50" fillId="0" borderId="59" xfId="0" applyFont="1" applyBorder="1" applyAlignment="1">
      <alignment horizontal="center"/>
    </xf>
    <xf numFmtId="0" fontId="77" fillId="2" borderId="18" xfId="0" applyFont="1" applyFill="1" applyBorder="1" applyAlignment="1">
      <alignment horizontal="center"/>
    </xf>
    <xf numFmtId="0" fontId="0" fillId="2" borderId="24" xfId="0" applyFill="1" applyBorder="1"/>
    <xf numFmtId="0" fontId="6" fillId="0" borderId="2" xfId="0" applyFont="1" applyBorder="1" applyAlignment="1">
      <alignment horizontal="center"/>
    </xf>
    <xf numFmtId="0" fontId="114" fillId="0" borderId="33" xfId="0" applyFont="1" applyBorder="1" applyAlignment="1">
      <alignment horizontal="center"/>
    </xf>
    <xf numFmtId="0" fontId="150" fillId="0" borderId="34" xfId="0" applyFont="1" applyBorder="1" applyAlignment="1">
      <alignment horizontal="center"/>
    </xf>
    <xf numFmtId="0" fontId="68" fillId="0" borderId="34" xfId="0" applyFont="1" applyBorder="1" applyAlignment="1">
      <alignment horizontal="center"/>
    </xf>
    <xf numFmtId="0" fontId="80" fillId="0" borderId="34" xfId="0" applyFont="1" applyBorder="1" applyAlignment="1">
      <alignment horizontal="center"/>
    </xf>
    <xf numFmtId="0" fontId="47" fillId="0" borderId="34" xfId="0" applyFont="1" applyBorder="1" applyAlignment="1">
      <alignment horizontal="center"/>
    </xf>
    <xf numFmtId="0" fontId="48" fillId="0" borderId="34" xfId="0" applyFont="1" applyBorder="1" applyAlignment="1">
      <alignment horizontal="center"/>
    </xf>
    <xf numFmtId="0" fontId="70" fillId="0" borderId="34" xfId="0" applyFont="1" applyBorder="1" applyAlignment="1">
      <alignment horizontal="center"/>
    </xf>
    <xf numFmtId="0" fontId="70" fillId="0" borderId="35" xfId="0" applyFont="1" applyBorder="1" applyAlignment="1">
      <alignment horizontal="center"/>
    </xf>
    <xf numFmtId="0" fontId="50" fillId="0" borderId="54" xfId="0" applyFont="1" applyBorder="1" applyAlignment="1">
      <alignment horizontal="center"/>
    </xf>
    <xf numFmtId="0" fontId="0" fillId="2" borderId="22" xfId="0" applyFill="1" applyBorder="1"/>
    <xf numFmtId="0" fontId="6" fillId="2" borderId="21" xfId="0" applyFont="1" applyFill="1" applyBorder="1" applyAlignment="1">
      <alignment horizontal="center"/>
    </xf>
    <xf numFmtId="0" fontId="44" fillId="2" borderId="21" xfId="0" applyFont="1" applyFill="1" applyBorder="1" applyAlignment="1">
      <alignment horizontal="center"/>
    </xf>
    <xf numFmtId="0" fontId="123" fillId="2" borderId="21" xfId="0" applyFont="1" applyFill="1" applyBorder="1" applyAlignment="1">
      <alignment horizontal="center"/>
    </xf>
    <xf numFmtId="0" fontId="39" fillId="2" borderId="21" xfId="0" applyFont="1" applyFill="1" applyBorder="1" applyAlignment="1">
      <alignment horizontal="center"/>
    </xf>
    <xf numFmtId="0" fontId="40" fillId="2" borderId="21" xfId="0" applyFont="1" applyFill="1" applyBorder="1" applyAlignment="1">
      <alignment horizontal="center"/>
    </xf>
    <xf numFmtId="0" fontId="82" fillId="2" borderId="21" xfId="0" applyFont="1" applyFill="1" applyBorder="1" applyAlignment="1">
      <alignment horizontal="center"/>
    </xf>
    <xf numFmtId="0" fontId="43" fillId="2" borderId="21" xfId="0" applyFont="1" applyFill="1" applyBorder="1" applyAlignment="1">
      <alignment horizontal="center"/>
    </xf>
    <xf numFmtId="0" fontId="83" fillId="2" borderId="21" xfId="0" applyFont="1" applyFill="1" applyBorder="1" applyAlignment="1">
      <alignment horizontal="center"/>
    </xf>
    <xf numFmtId="0" fontId="84" fillId="2" borderId="21" xfId="0" applyFont="1" applyFill="1" applyBorder="1" applyAlignment="1">
      <alignment horizontal="center"/>
    </xf>
    <xf numFmtId="0" fontId="6" fillId="0" borderId="0" xfId="0" applyFont="1"/>
    <xf numFmtId="43" fontId="6" fillId="0" borderId="0" xfId="1" applyFont="1"/>
    <xf numFmtId="0" fontId="6" fillId="0" borderId="0" xfId="0" applyFont="1" applyFill="1" applyBorder="1"/>
    <xf numFmtId="0" fontId="2" fillId="17" borderId="2" xfId="0" applyFont="1" applyFill="1" applyBorder="1"/>
    <xf numFmtId="0" fontId="0" fillId="17" borderId="3" xfId="0" applyFill="1" applyBorder="1"/>
    <xf numFmtId="0" fontId="0" fillId="17" borderId="4" xfId="0" applyFill="1" applyBorder="1"/>
    <xf numFmtId="0" fontId="0" fillId="17" borderId="29" xfId="0" applyFill="1" applyBorder="1"/>
    <xf numFmtId="0" fontId="0" fillId="4" borderId="27" xfId="0" applyFill="1" applyBorder="1"/>
    <xf numFmtId="0" fontId="6" fillId="0" borderId="26" xfId="0" applyFont="1" applyBorder="1"/>
    <xf numFmtId="0" fontId="0" fillId="0" borderId="44" xfId="0" applyBorder="1"/>
    <xf numFmtId="0" fontId="0" fillId="0" borderId="45" xfId="0" applyBorder="1"/>
    <xf numFmtId="0" fontId="0" fillId="4" borderId="11" xfId="0" applyFill="1" applyBorder="1"/>
    <xf numFmtId="0" fontId="0" fillId="4" borderId="41" xfId="0" applyFill="1" applyBorder="1"/>
    <xf numFmtId="0" fontId="0" fillId="0" borderId="12" xfId="0" applyBorder="1"/>
    <xf numFmtId="0" fontId="0" fillId="0" borderId="40" xfId="0" applyBorder="1"/>
    <xf numFmtId="0" fontId="0" fillId="4" borderId="46" xfId="0" applyFill="1" applyBorder="1"/>
    <xf numFmtId="0" fontId="37" fillId="0" borderId="26" xfId="0" applyFont="1" applyBorder="1"/>
    <xf numFmtId="0" fontId="2" fillId="0" borderId="25" xfId="0" applyFont="1" applyBorder="1" applyAlignment="1">
      <alignment horizontal="center"/>
    </xf>
    <xf numFmtId="0" fontId="150" fillId="4" borderId="17" xfId="0" applyFont="1" applyFill="1" applyBorder="1" applyAlignment="1">
      <alignment horizontal="center"/>
    </xf>
    <xf numFmtId="0" fontId="97" fillId="0" borderId="20" xfId="0" applyFont="1" applyBorder="1" applyAlignment="1">
      <alignment horizontal="center"/>
    </xf>
    <xf numFmtId="0" fontId="152" fillId="0" borderId="17" xfId="0" applyFont="1" applyBorder="1" applyAlignment="1">
      <alignment horizontal="center"/>
    </xf>
    <xf numFmtId="0" fontId="112" fillId="0" borderId="20" xfId="0" applyFont="1" applyBorder="1" applyAlignment="1">
      <alignment horizontal="center"/>
    </xf>
    <xf numFmtId="0" fontId="153" fillId="0" borderId="17" xfId="0" applyFont="1" applyBorder="1" applyAlignment="1">
      <alignment horizontal="center"/>
    </xf>
    <xf numFmtId="0" fontId="100" fillId="20" borderId="17" xfId="0" applyFont="1" applyFill="1" applyBorder="1" applyAlignment="1">
      <alignment horizontal="center"/>
    </xf>
    <xf numFmtId="0" fontId="154" fillId="0" borderId="17" xfId="0" applyFont="1" applyBorder="1" applyAlignment="1">
      <alignment horizontal="center"/>
    </xf>
    <xf numFmtId="0" fontId="97" fillId="4" borderId="20" xfId="0" applyFont="1" applyFill="1" applyBorder="1" applyAlignment="1">
      <alignment horizontal="center"/>
    </xf>
    <xf numFmtId="0" fontId="24" fillId="0" borderId="17" xfId="0" applyFont="1" applyBorder="1" applyAlignment="1">
      <alignment horizontal="center"/>
    </xf>
    <xf numFmtId="0" fontId="2" fillId="0" borderId="20" xfId="0" applyFont="1" applyBorder="1" applyAlignment="1">
      <alignment horizontal="center"/>
    </xf>
    <xf numFmtId="0" fontId="2" fillId="0" borderId="17" xfId="0" applyFont="1" applyBorder="1" applyAlignment="1">
      <alignment horizontal="center"/>
    </xf>
    <xf numFmtId="0" fontId="0" fillId="0" borderId="52" xfId="0" applyBorder="1"/>
    <xf numFmtId="0" fontId="0" fillId="0" borderId="53" xfId="0" applyBorder="1"/>
    <xf numFmtId="0" fontId="0" fillId="4" borderId="54" xfId="0" applyFill="1" applyBorder="1"/>
    <xf numFmtId="20" fontId="0" fillId="0" borderId="55" xfId="0" applyNumberFormat="1" applyBorder="1"/>
    <xf numFmtId="0" fontId="0" fillId="4" borderId="16" xfId="0" applyFill="1" applyBorder="1"/>
    <xf numFmtId="0" fontId="155" fillId="0" borderId="23" xfId="0" applyFont="1" applyBorder="1" applyAlignment="1">
      <alignment horizontal="center"/>
    </xf>
    <xf numFmtId="0" fontId="156" fillId="0" borderId="22" xfId="0" applyFont="1" applyBorder="1" applyAlignment="1">
      <alignment horizontal="center"/>
    </xf>
    <xf numFmtId="0" fontId="157" fillId="0" borderId="21" xfId="0" applyFont="1" applyBorder="1" applyAlignment="1">
      <alignment horizontal="center"/>
    </xf>
    <xf numFmtId="0" fontId="158" fillId="0" borderId="22" xfId="0" applyFont="1" applyBorder="1" applyAlignment="1">
      <alignment horizontal="center"/>
    </xf>
    <xf numFmtId="0" fontId="131" fillId="0" borderId="21" xfId="0" applyFont="1" applyBorder="1" applyAlignment="1">
      <alignment horizontal="center"/>
    </xf>
    <xf numFmtId="0" fontId="159" fillId="0" borderId="24" xfId="0" applyFont="1" applyBorder="1" applyAlignment="1">
      <alignment horizontal="center"/>
    </xf>
    <xf numFmtId="0" fontId="100" fillId="20" borderId="24" xfId="0" applyFont="1" applyFill="1" applyBorder="1" applyAlignment="1">
      <alignment horizontal="center"/>
    </xf>
    <xf numFmtId="0" fontId="160" fillId="0" borderId="22" xfId="0" applyFont="1" applyBorder="1" applyAlignment="1">
      <alignment horizontal="center"/>
    </xf>
    <xf numFmtId="0" fontId="51" fillId="0" borderId="21" xfId="0" applyFont="1" applyBorder="1" applyAlignment="1">
      <alignment horizontal="center"/>
    </xf>
    <xf numFmtId="0" fontId="24" fillId="4" borderId="22" xfId="0" applyFont="1" applyFill="1" applyBorder="1" applyAlignment="1">
      <alignment horizontal="center"/>
    </xf>
    <xf numFmtId="0" fontId="161" fillId="0" borderId="21" xfId="0" applyFont="1" applyFill="1" applyBorder="1" applyAlignment="1">
      <alignment horizontal="center"/>
    </xf>
    <xf numFmtId="0" fontId="60" fillId="0" borderId="22" xfId="0" applyFont="1" applyFill="1" applyBorder="1" applyAlignment="1">
      <alignment horizontal="center"/>
    </xf>
    <xf numFmtId="0" fontId="162" fillId="0" borderId="21" xfId="0" applyFont="1" applyFill="1" applyBorder="1" applyAlignment="1">
      <alignment horizontal="center"/>
    </xf>
    <xf numFmtId="0" fontId="46" fillId="0" borderId="22" xfId="0" applyFont="1" applyFill="1" applyBorder="1" applyAlignment="1">
      <alignment horizontal="center"/>
    </xf>
    <xf numFmtId="0" fontId="72" fillId="0" borderId="4" xfId="0" applyFont="1" applyFill="1" applyBorder="1" applyAlignment="1">
      <alignment horizontal="center"/>
    </xf>
    <xf numFmtId="0" fontId="49" fillId="0" borderId="18" xfId="0" applyFont="1" applyBorder="1" applyAlignment="1">
      <alignment horizontal="center"/>
    </xf>
    <xf numFmtId="0" fontId="73" fillId="0" borderId="18" xfId="0" applyFont="1" applyBorder="1" applyAlignment="1">
      <alignment horizontal="center"/>
    </xf>
    <xf numFmtId="0" fontId="74" fillId="4" borderId="21" xfId="0" applyFont="1" applyFill="1" applyBorder="1" applyAlignment="1">
      <alignment horizontal="center"/>
    </xf>
    <xf numFmtId="0" fontId="75" fillId="2" borderId="18" xfId="0" applyFont="1" applyFill="1" applyBorder="1" applyAlignment="1">
      <alignment horizontal="center"/>
    </xf>
    <xf numFmtId="0" fontId="76" fillId="0" borderId="3" xfId="0" applyFont="1" applyBorder="1"/>
    <xf numFmtId="0" fontId="44" fillId="30" borderId="11" xfId="0" applyFont="1" applyFill="1" applyBorder="1" applyAlignment="1">
      <alignment horizontal="center"/>
    </xf>
    <xf numFmtId="0" fontId="123" fillId="30" borderId="24" xfId="0" applyFont="1" applyFill="1" applyBorder="1" applyAlignment="1">
      <alignment horizontal="center"/>
    </xf>
    <xf numFmtId="0" fontId="39" fillId="30" borderId="24" xfId="0" applyFont="1" applyFill="1" applyBorder="1" applyAlignment="1">
      <alignment horizontal="center"/>
    </xf>
    <xf numFmtId="0" fontId="40" fillId="30" borderId="24" xfId="0" applyFont="1" applyFill="1" applyBorder="1" applyAlignment="1">
      <alignment horizontal="center"/>
    </xf>
    <xf numFmtId="0" fontId="82" fillId="30" borderId="26" xfId="0" applyFont="1" applyFill="1" applyBorder="1" applyAlignment="1">
      <alignment horizontal="center"/>
    </xf>
    <xf numFmtId="0" fontId="43" fillId="30" borderId="2" xfId="0" applyFont="1" applyFill="1" applyBorder="1" applyAlignment="1">
      <alignment horizontal="center"/>
    </xf>
    <xf numFmtId="0" fontId="83" fillId="30" borderId="4" xfId="0" applyFont="1" applyFill="1" applyBorder="1" applyAlignment="1">
      <alignment horizontal="center"/>
    </xf>
    <xf numFmtId="0" fontId="84" fillId="30" borderId="0" xfId="0" applyFont="1" applyFill="1" applyBorder="1" applyAlignment="1">
      <alignment horizontal="center"/>
    </xf>
    <xf numFmtId="0" fontId="84" fillId="30" borderId="26" xfId="0" applyFont="1" applyFill="1" applyBorder="1" applyAlignment="1">
      <alignment horizontal="center"/>
    </xf>
    <xf numFmtId="0" fontId="37" fillId="30" borderId="22" xfId="0" applyFont="1" applyFill="1" applyBorder="1" applyAlignment="1">
      <alignment horizontal="center"/>
    </xf>
    <xf numFmtId="0" fontId="41" fillId="30" borderId="11" xfId="0" applyFont="1" applyFill="1" applyBorder="1" applyAlignment="1">
      <alignment horizontal="center"/>
    </xf>
    <xf numFmtId="0" fontId="6" fillId="30" borderId="24" xfId="0" applyFont="1" applyFill="1" applyBorder="1" applyAlignment="1">
      <alignment horizontal="center"/>
    </xf>
    <xf numFmtId="0" fontId="38" fillId="30" borderId="24" xfId="0" applyFont="1" applyFill="1" applyBorder="1" applyAlignment="1">
      <alignment horizontal="center"/>
    </xf>
    <xf numFmtId="0" fontId="86" fillId="30" borderId="24" xfId="0" applyFont="1" applyFill="1" applyBorder="1" applyAlignment="1">
      <alignment horizontal="center"/>
    </xf>
    <xf numFmtId="0" fontId="87" fillId="17" borderId="24" xfId="0" applyFont="1" applyFill="1" applyBorder="1" applyAlignment="1">
      <alignment horizontal="center"/>
    </xf>
    <xf numFmtId="0" fontId="88" fillId="17" borderId="24" xfId="0" applyFont="1" applyFill="1" applyBorder="1" applyAlignment="1">
      <alignment horizontal="center"/>
    </xf>
    <xf numFmtId="0" fontId="89" fillId="17" borderId="24" xfId="0" applyFont="1" applyFill="1" applyBorder="1" applyAlignment="1">
      <alignment horizontal="center"/>
    </xf>
    <xf numFmtId="0" fontId="37" fillId="2" borderId="24" xfId="0" applyFont="1" applyFill="1" applyBorder="1" applyAlignment="1">
      <alignment horizontal="center"/>
    </xf>
    <xf numFmtId="0" fontId="90" fillId="17" borderId="3" xfId="0" applyFont="1" applyFill="1" applyBorder="1"/>
    <xf numFmtId="0" fontId="91" fillId="2" borderId="24" xfId="0" applyFont="1" applyFill="1" applyBorder="1"/>
    <xf numFmtId="0" fontId="24" fillId="0" borderId="18" xfId="0" applyFont="1" applyBorder="1" applyAlignment="1">
      <alignment horizontal="center"/>
    </xf>
    <xf numFmtId="0" fontId="150" fillId="0" borderId="18" xfId="0" applyFont="1" applyBorder="1" applyAlignment="1">
      <alignment horizontal="center"/>
    </xf>
    <xf numFmtId="0" fontId="97" fillId="0" borderId="18" xfId="0" applyFont="1" applyBorder="1" applyAlignment="1">
      <alignment horizontal="center"/>
    </xf>
    <xf numFmtId="0" fontId="152" fillId="0" borderId="18" xfId="0" applyFont="1" applyBorder="1" applyAlignment="1">
      <alignment horizontal="center"/>
    </xf>
    <xf numFmtId="0" fontId="112" fillId="0" borderId="18" xfId="0" applyFont="1" applyBorder="1" applyAlignment="1">
      <alignment horizontal="center"/>
    </xf>
    <xf numFmtId="0" fontId="153" fillId="0" borderId="24" xfId="0" applyFont="1" applyBorder="1" applyAlignment="1">
      <alignment horizontal="center"/>
    </xf>
    <xf numFmtId="0" fontId="100" fillId="0" borderId="24" xfId="0" applyFont="1" applyBorder="1" applyAlignment="1">
      <alignment horizontal="center"/>
    </xf>
    <xf numFmtId="0" fontId="163" fillId="0" borderId="2" xfId="0" applyFont="1" applyBorder="1" applyAlignment="1">
      <alignment horizontal="center"/>
    </xf>
    <xf numFmtId="0" fontId="97" fillId="0" borderId="2" xfId="0" applyFont="1" applyBorder="1" applyAlignment="1">
      <alignment horizontal="center"/>
    </xf>
    <xf numFmtId="0" fontId="97" fillId="4" borderId="17" xfId="0" applyFont="1" applyFill="1" applyBorder="1" applyAlignment="1">
      <alignment horizontal="center"/>
    </xf>
    <xf numFmtId="0" fontId="152" fillId="0" borderId="4" xfId="0" applyFont="1" applyBorder="1" applyAlignment="1">
      <alignment horizontal="center"/>
    </xf>
    <xf numFmtId="0" fontId="2" fillId="0" borderId="18" xfId="0" applyFont="1" applyBorder="1" applyAlignment="1">
      <alignment horizontal="center"/>
    </xf>
    <xf numFmtId="0" fontId="153" fillId="0" borderId="18" xfId="0" applyFont="1" applyBorder="1" applyAlignment="1">
      <alignment horizontal="center"/>
    </xf>
    <xf numFmtId="0" fontId="102" fillId="0" borderId="18" xfId="0" applyFont="1" applyBorder="1" applyAlignment="1">
      <alignment horizontal="center"/>
    </xf>
    <xf numFmtId="0" fontId="103" fillId="0" borderId="18" xfId="0" applyFont="1" applyBorder="1" applyAlignment="1">
      <alignment horizontal="center"/>
    </xf>
    <xf numFmtId="0" fontId="104" fillId="0" borderId="18" xfId="0" applyFont="1" applyBorder="1" applyAlignment="1">
      <alignment horizontal="center"/>
    </xf>
    <xf numFmtId="0" fontId="8" fillId="4" borderId="2" xfId="0" applyFont="1" applyFill="1" applyBorder="1" applyAlignment="1">
      <alignment horizontal="center"/>
    </xf>
    <xf numFmtId="0" fontId="105" fillId="2" borderId="18" xfId="0" applyFont="1" applyFill="1" applyBorder="1" applyAlignment="1">
      <alignment horizontal="center"/>
    </xf>
    <xf numFmtId="0" fontId="106" fillId="0" borderId="3" xfId="0" applyFont="1" applyBorder="1" applyAlignment="1">
      <alignment horizontal="center"/>
    </xf>
    <xf numFmtId="0" fontId="107" fillId="2" borderId="18" xfId="0" applyFont="1" applyFill="1" applyBorder="1" applyAlignment="1">
      <alignment horizontal="center"/>
    </xf>
    <xf numFmtId="0" fontId="114" fillId="29" borderId="24" xfId="0" applyFont="1" applyFill="1" applyBorder="1" applyAlignment="1">
      <alignment horizontal="center"/>
    </xf>
    <xf numFmtId="0" fontId="150" fillId="29" borderId="24" xfId="0" applyFont="1" applyFill="1" applyBorder="1" applyAlignment="1">
      <alignment horizontal="center"/>
    </xf>
    <xf numFmtId="0" fontId="68" fillId="29" borderId="24" xfId="0" applyFont="1" applyFill="1" applyBorder="1" applyAlignment="1">
      <alignment horizontal="center"/>
    </xf>
    <xf numFmtId="0" fontId="69" fillId="29" borderId="24" xfId="0" applyFont="1" applyFill="1" applyBorder="1" applyAlignment="1">
      <alignment horizontal="center"/>
    </xf>
    <xf numFmtId="0" fontId="93" fillId="29" borderId="26" xfId="0" applyFont="1" applyFill="1" applyBorder="1" applyAlignment="1">
      <alignment horizontal="center"/>
    </xf>
    <xf numFmtId="0" fontId="151" fillId="29" borderId="2" xfId="0" applyFont="1" applyFill="1" applyBorder="1" applyAlignment="1">
      <alignment horizontal="center"/>
    </xf>
    <xf numFmtId="0" fontId="34" fillId="35" borderId="4" xfId="0" applyFont="1" applyFill="1" applyBorder="1" applyAlignment="1">
      <alignment horizontal="center"/>
    </xf>
    <xf numFmtId="0" fontId="96" fillId="29" borderId="0" xfId="0" applyFont="1" applyFill="1" applyBorder="1" applyAlignment="1">
      <alignment horizontal="center"/>
    </xf>
    <xf numFmtId="0" fontId="96" fillId="29" borderId="26" xfId="0" applyFont="1" applyFill="1" applyBorder="1" applyAlignment="1">
      <alignment horizontal="center"/>
    </xf>
    <xf numFmtId="0" fontId="97" fillId="29" borderId="18" xfId="0" applyFont="1" applyFill="1" applyBorder="1" applyAlignment="1">
      <alignment horizontal="center"/>
    </xf>
    <xf numFmtId="0" fontId="152" fillId="29" borderId="11" xfId="0" applyFont="1" applyFill="1" applyBorder="1" applyAlignment="1">
      <alignment horizontal="center"/>
    </xf>
    <xf numFmtId="0" fontId="2" fillId="29" borderId="24" xfId="0" applyFont="1" applyFill="1" applyBorder="1" applyAlignment="1">
      <alignment horizontal="center"/>
    </xf>
    <xf numFmtId="0" fontId="153" fillId="29" borderId="24" xfId="0" applyFont="1" applyFill="1" applyBorder="1" applyAlignment="1">
      <alignment horizontal="center"/>
    </xf>
    <xf numFmtId="0" fontId="112" fillId="29" borderId="24" xfId="0" applyFont="1" applyFill="1" applyBorder="1" applyAlignment="1">
      <alignment horizontal="center"/>
    </xf>
    <xf numFmtId="0" fontId="102" fillId="29" borderId="24" xfId="0" applyFont="1" applyFill="1" applyBorder="1" applyAlignment="1">
      <alignment horizontal="center"/>
    </xf>
    <xf numFmtId="0" fontId="103" fillId="29" borderId="24" xfId="0" applyFont="1" applyFill="1" applyBorder="1" applyAlignment="1">
      <alignment horizontal="center"/>
    </xf>
    <xf numFmtId="0" fontId="104" fillId="29" borderId="24" xfId="0" applyFont="1" applyFill="1" applyBorder="1" applyAlignment="1">
      <alignment horizontal="center"/>
    </xf>
    <xf numFmtId="0" fontId="8" fillId="29" borderId="2" xfId="0" applyFont="1" applyFill="1" applyBorder="1" applyAlignment="1">
      <alignment horizontal="center"/>
    </xf>
    <xf numFmtId="0" fontId="105" fillId="2" borderId="24" xfId="0" applyFont="1" applyFill="1" applyBorder="1" applyAlignment="1">
      <alignment horizontal="center"/>
    </xf>
    <xf numFmtId="0" fontId="106" fillId="29" borderId="3" xfId="0" applyFont="1" applyFill="1" applyBorder="1" applyAlignment="1">
      <alignment horizontal="center"/>
    </xf>
    <xf numFmtId="0" fontId="107" fillId="2" borderId="24" xfId="0" applyFont="1" applyFill="1" applyBorder="1" applyAlignment="1">
      <alignment horizontal="center"/>
    </xf>
    <xf numFmtId="0" fontId="97" fillId="4" borderId="18" xfId="0" applyFont="1" applyFill="1" applyBorder="1" applyAlignment="1">
      <alignment horizontal="center"/>
    </xf>
    <xf numFmtId="0" fontId="34" fillId="29" borderId="4" xfId="0" applyFont="1" applyFill="1" applyBorder="1" applyAlignment="1">
      <alignment horizontal="center"/>
    </xf>
    <xf numFmtId="0" fontId="152" fillId="4" borderId="4" xfId="0" applyFont="1" applyFill="1" applyBorder="1" applyAlignment="1">
      <alignment horizontal="center"/>
    </xf>
    <xf numFmtId="0" fontId="24" fillId="4" borderId="18" xfId="0" applyFont="1" applyFill="1" applyBorder="1" applyAlignment="1">
      <alignment horizontal="center"/>
    </xf>
    <xf numFmtId="0" fontId="150" fillId="4" borderId="18" xfId="0" applyFont="1" applyFill="1" applyBorder="1" applyAlignment="1">
      <alignment horizontal="center"/>
    </xf>
    <xf numFmtId="0" fontId="152" fillId="4" borderId="18" xfId="0" applyFont="1" applyFill="1" applyBorder="1" applyAlignment="1">
      <alignment horizontal="center"/>
    </xf>
    <xf numFmtId="0" fontId="112" fillId="4" borderId="18" xfId="0" applyFont="1" applyFill="1" applyBorder="1" applyAlignment="1">
      <alignment horizontal="center"/>
    </xf>
    <xf numFmtId="0" fontId="153" fillId="4" borderId="24" xfId="0" applyFont="1" applyFill="1" applyBorder="1" applyAlignment="1">
      <alignment horizontal="center"/>
    </xf>
    <xf numFmtId="0" fontId="100" fillId="4" borderId="24" xfId="0" applyFont="1" applyFill="1" applyBorder="1" applyAlignment="1">
      <alignment horizontal="center"/>
    </xf>
    <xf numFmtId="0" fontId="163" fillId="4" borderId="2" xfId="0" applyFont="1" applyFill="1" applyBorder="1" applyAlignment="1">
      <alignment horizontal="center"/>
    </xf>
    <xf numFmtId="0" fontId="97" fillId="4" borderId="2" xfId="0" applyFont="1" applyFill="1" applyBorder="1" applyAlignment="1">
      <alignment horizontal="center"/>
    </xf>
    <xf numFmtId="0" fontId="2" fillId="4" borderId="18" xfId="0" applyFont="1" applyFill="1" applyBorder="1" applyAlignment="1">
      <alignment horizontal="center"/>
    </xf>
    <xf numFmtId="0" fontId="153" fillId="4" borderId="18" xfId="0" applyFont="1" applyFill="1" applyBorder="1" applyAlignment="1">
      <alignment horizontal="center"/>
    </xf>
    <xf numFmtId="0" fontId="102" fillId="4" borderId="18" xfId="0" applyFont="1" applyFill="1" applyBorder="1" applyAlignment="1">
      <alignment horizontal="center"/>
    </xf>
    <xf numFmtId="0" fontId="8" fillId="35" borderId="0" xfId="0" applyFont="1" applyFill="1" applyBorder="1" applyAlignment="1">
      <alignment horizontal="center"/>
    </xf>
    <xf numFmtId="0" fontId="24" fillId="35" borderId="24" xfId="0" applyFont="1" applyFill="1" applyBorder="1" applyAlignment="1">
      <alignment horizontal="center"/>
    </xf>
    <xf numFmtId="0" fontId="150" fillId="35" borderId="24" xfId="0" applyFont="1" applyFill="1" applyBorder="1" applyAlignment="1">
      <alignment horizontal="center"/>
    </xf>
    <xf numFmtId="0" fontId="97" fillId="35" borderId="24" xfId="0" applyFont="1" applyFill="1" applyBorder="1" applyAlignment="1">
      <alignment horizontal="center"/>
    </xf>
    <xf numFmtId="0" fontId="152" fillId="35" borderId="24" xfId="0" applyFont="1" applyFill="1" applyBorder="1" applyAlignment="1">
      <alignment horizontal="center"/>
    </xf>
    <xf numFmtId="0" fontId="112" fillId="35" borderId="26" xfId="0" applyFont="1" applyFill="1" applyBorder="1" applyAlignment="1">
      <alignment horizontal="center"/>
    </xf>
    <xf numFmtId="0" fontId="163" fillId="35" borderId="0" xfId="0" applyFont="1" applyFill="1" applyBorder="1" applyAlignment="1">
      <alignment horizontal="center"/>
    </xf>
    <xf numFmtId="0" fontId="97" fillId="35" borderId="26" xfId="0" applyFont="1" applyFill="1" applyBorder="1" applyAlignment="1">
      <alignment horizontal="center"/>
    </xf>
    <xf numFmtId="0" fontId="97" fillId="35" borderId="18" xfId="0" applyFont="1" applyFill="1" applyBorder="1" applyAlignment="1">
      <alignment horizontal="center"/>
    </xf>
    <xf numFmtId="0" fontId="152" fillId="35" borderId="11" xfId="0" applyFont="1" applyFill="1" applyBorder="1" applyAlignment="1">
      <alignment horizontal="center"/>
    </xf>
    <xf numFmtId="0" fontId="2" fillId="35" borderId="24" xfId="0" applyFont="1" applyFill="1" applyBorder="1" applyAlignment="1">
      <alignment horizontal="center"/>
    </xf>
    <xf numFmtId="0" fontId="153" fillId="35" borderId="24" xfId="0" applyFont="1" applyFill="1" applyBorder="1" applyAlignment="1">
      <alignment horizontal="center"/>
    </xf>
    <xf numFmtId="0" fontId="112" fillId="35" borderId="24" xfId="0" applyFont="1" applyFill="1" applyBorder="1" applyAlignment="1">
      <alignment horizontal="center"/>
    </xf>
    <xf numFmtId="0" fontId="102" fillId="0" borderId="24" xfId="0" applyFont="1" applyBorder="1" applyAlignment="1">
      <alignment horizontal="center"/>
    </xf>
    <xf numFmtId="0" fontId="103" fillId="0" borderId="24" xfId="0" applyFont="1" applyBorder="1" applyAlignment="1">
      <alignment horizontal="center"/>
    </xf>
    <xf numFmtId="0" fontId="104" fillId="0" borderId="24" xfId="0" applyFont="1" applyBorder="1" applyAlignment="1">
      <alignment horizontal="center"/>
    </xf>
    <xf numFmtId="0" fontId="8" fillId="4" borderId="26" xfId="0" applyFont="1" applyFill="1" applyBorder="1" applyAlignment="1">
      <alignment horizontal="center"/>
    </xf>
    <xf numFmtId="0" fontId="106" fillId="0" borderId="0" xfId="0" applyFont="1" applyBorder="1" applyAlignment="1">
      <alignment horizontal="center"/>
    </xf>
    <xf numFmtId="0" fontId="36" fillId="2" borderId="18" xfId="0" applyFont="1" applyFill="1" applyBorder="1" applyAlignment="1">
      <alignment horizontal="center"/>
    </xf>
    <xf numFmtId="0" fontId="36" fillId="2" borderId="11" xfId="0" applyFont="1" applyFill="1" applyBorder="1" applyAlignment="1">
      <alignment horizontal="center"/>
    </xf>
    <xf numFmtId="0" fontId="75" fillId="2" borderId="24" xfId="0" applyFont="1" applyFill="1" applyBorder="1" applyAlignment="1">
      <alignment horizontal="center"/>
    </xf>
    <xf numFmtId="0" fontId="91" fillId="2" borderId="10" xfId="0" applyFont="1" applyFill="1" applyBorder="1" applyAlignment="1">
      <alignment horizontal="center"/>
    </xf>
    <xf numFmtId="0" fontId="36" fillId="17" borderId="2" xfId="0" applyFont="1" applyFill="1" applyBorder="1" applyAlignment="1">
      <alignment horizontal="center"/>
    </xf>
    <xf numFmtId="0" fontId="36" fillId="17" borderId="4" xfId="0" applyFont="1" applyFill="1" applyBorder="1" applyAlignment="1">
      <alignment horizontal="center"/>
    </xf>
    <xf numFmtId="0" fontId="36" fillId="17" borderId="20" xfId="0" applyFont="1" applyFill="1" applyBorder="1" applyAlignment="1">
      <alignment horizontal="center"/>
    </xf>
    <xf numFmtId="0" fontId="36" fillId="17" borderId="5" xfId="0" applyFont="1" applyFill="1" applyBorder="1" applyAlignment="1">
      <alignment horizontal="center"/>
    </xf>
    <xf numFmtId="0" fontId="44" fillId="0" borderId="3" xfId="0" applyFont="1" applyBorder="1" applyAlignment="1">
      <alignment horizontal="center"/>
    </xf>
    <xf numFmtId="0" fontId="51" fillId="4" borderId="20" xfId="0" applyFont="1" applyFill="1" applyBorder="1" applyAlignment="1">
      <alignment horizontal="center"/>
    </xf>
    <xf numFmtId="0" fontId="24" fillId="4" borderId="17" xfId="0" applyFont="1" applyFill="1" applyBorder="1" applyAlignment="1">
      <alignment horizontal="center"/>
    </xf>
    <xf numFmtId="0" fontId="72" fillId="0" borderId="18" xfId="0" applyFont="1" applyBorder="1" applyAlignment="1">
      <alignment horizontal="center"/>
    </xf>
    <xf numFmtId="0" fontId="74" fillId="0" borderId="2" xfId="0" applyFont="1" applyBorder="1" applyAlignment="1">
      <alignment horizontal="center"/>
    </xf>
    <xf numFmtId="0" fontId="76" fillId="0" borderId="21" xfId="0" applyFont="1" applyBorder="1"/>
    <xf numFmtId="0" fontId="159" fillId="0" borderId="22" xfId="0" applyFont="1" applyBorder="1" applyAlignment="1">
      <alignment horizontal="center"/>
    </xf>
    <xf numFmtId="0" fontId="100" fillId="0" borderId="22" xfId="0" applyFont="1" applyBorder="1" applyAlignment="1">
      <alignment horizontal="center"/>
    </xf>
    <xf numFmtId="0" fontId="37" fillId="0" borderId="3" xfId="0" applyFont="1" applyBorder="1" applyAlignment="1">
      <alignment horizontal="center"/>
    </xf>
    <xf numFmtId="0" fontId="6" fillId="2" borderId="22" xfId="0" applyFont="1" applyFill="1" applyBorder="1" applyAlignment="1">
      <alignment horizontal="center"/>
    </xf>
    <xf numFmtId="0" fontId="90" fillId="0" borderId="21" xfId="0" applyFont="1" applyBorder="1"/>
    <xf numFmtId="0" fontId="37" fillId="2" borderId="21" xfId="0" applyFont="1" applyFill="1" applyBorder="1" applyAlignment="1">
      <alignment horizontal="center"/>
    </xf>
    <xf numFmtId="0" fontId="41" fillId="2" borderId="21" xfId="0" applyFont="1" applyFill="1" applyBorder="1" applyAlignment="1">
      <alignment horizontal="center"/>
    </xf>
    <xf numFmtId="0" fontId="38" fillId="2" borderId="21" xfId="0" applyFont="1" applyFill="1" applyBorder="1" applyAlignment="1">
      <alignment horizontal="center"/>
    </xf>
    <xf numFmtId="0" fontId="86" fillId="2" borderId="21" xfId="0" applyFont="1" applyFill="1" applyBorder="1" applyAlignment="1">
      <alignment horizontal="center"/>
    </xf>
    <xf numFmtId="0" fontId="87" fillId="2" borderId="21" xfId="0" applyFont="1" applyFill="1" applyBorder="1" applyAlignment="1">
      <alignment horizontal="center"/>
    </xf>
    <xf numFmtId="0" fontId="0" fillId="2" borderId="21" xfId="0" applyFill="1" applyBorder="1"/>
    <xf numFmtId="0" fontId="0" fillId="2" borderId="16" xfId="0" applyFill="1" applyBorder="1"/>
    <xf numFmtId="43" fontId="1" fillId="0" borderId="0" xfId="1"/>
    <xf numFmtId="49" fontId="2" fillId="17" borderId="25" xfId="0" applyNumberFormat="1" applyFont="1" applyFill="1" applyBorder="1"/>
    <xf numFmtId="0" fontId="0" fillId="17" borderId="20" xfId="0" applyFill="1" applyBorder="1"/>
    <xf numFmtId="0" fontId="2" fillId="17" borderId="20" xfId="0" applyFont="1" applyFill="1" applyBorder="1"/>
    <xf numFmtId="0" fontId="164" fillId="30" borderId="17" xfId="0" applyFont="1" applyFill="1" applyBorder="1"/>
    <xf numFmtId="0" fontId="60" fillId="30" borderId="2" xfId="0" applyFont="1" applyFill="1" applyBorder="1" applyAlignment="1">
      <alignment horizontal="center"/>
    </xf>
    <xf numFmtId="0" fontId="60" fillId="30" borderId="18" xfId="0" applyFont="1" applyFill="1" applyBorder="1" applyAlignment="1">
      <alignment horizontal="center"/>
    </xf>
    <xf numFmtId="0" fontId="60" fillId="30" borderId="17" xfId="0" applyFont="1" applyFill="1" applyBorder="1" applyAlignment="1">
      <alignment horizontal="center"/>
    </xf>
    <xf numFmtId="0" fontId="151" fillId="34" borderId="17" xfId="0" applyFont="1" applyFill="1" applyBorder="1" applyAlignment="1">
      <alignment horizontal="center"/>
    </xf>
    <xf numFmtId="49" fontId="2" fillId="11" borderId="24" xfId="0" applyNumberFormat="1" applyFont="1" applyFill="1" applyBorder="1" applyAlignment="1">
      <alignment horizontal="center"/>
    </xf>
    <xf numFmtId="49" fontId="2" fillId="11" borderId="0" xfId="0" applyNumberFormat="1" applyFont="1" applyFill="1" applyBorder="1" applyAlignment="1">
      <alignment horizontal="center"/>
    </xf>
    <xf numFmtId="49" fontId="132" fillId="36" borderId="24" xfId="0" applyNumberFormat="1" applyFont="1" applyFill="1" applyBorder="1" applyAlignment="1">
      <alignment horizontal="center"/>
    </xf>
    <xf numFmtId="49" fontId="9" fillId="30" borderId="24" xfId="0" applyNumberFormat="1" applyFont="1" applyFill="1" applyBorder="1" applyAlignment="1">
      <alignment horizontal="center"/>
    </xf>
    <xf numFmtId="49" fontId="9" fillId="37" borderId="17" xfId="0" applyNumberFormat="1" applyFont="1" applyFill="1" applyBorder="1" applyAlignment="1">
      <alignment horizontal="center"/>
    </xf>
    <xf numFmtId="49" fontId="9" fillId="3" borderId="11" xfId="0" applyNumberFormat="1" applyFont="1" applyFill="1" applyBorder="1" applyAlignment="1">
      <alignment horizontal="center"/>
    </xf>
    <xf numFmtId="49" fontId="9" fillId="38" borderId="26" xfId="0" applyNumberFormat="1" applyFont="1" applyFill="1" applyBorder="1" applyAlignment="1">
      <alignment horizontal="center"/>
    </xf>
    <xf numFmtId="49" fontId="9" fillId="30" borderId="26" xfId="0" applyNumberFormat="1" applyFont="1" applyFill="1" applyBorder="1" applyAlignment="1">
      <alignment horizontal="center"/>
    </xf>
    <xf numFmtId="0" fontId="151" fillId="34" borderId="22" xfId="0" applyFont="1" applyFill="1" applyBorder="1" applyAlignment="1">
      <alignment horizontal="center"/>
    </xf>
    <xf numFmtId="49" fontId="2" fillId="11" borderId="22" xfId="0" applyNumberFormat="1" applyFont="1" applyFill="1" applyBorder="1" applyAlignment="1">
      <alignment horizontal="center"/>
    </xf>
    <xf numFmtId="49" fontId="2" fillId="11" borderId="21" xfId="0" applyNumberFormat="1" applyFont="1" applyFill="1" applyBorder="1" applyAlignment="1">
      <alignment horizontal="center"/>
    </xf>
    <xf numFmtId="49" fontId="67" fillId="11" borderId="22" xfId="0" applyNumberFormat="1" applyFont="1" applyFill="1" applyBorder="1" applyAlignment="1">
      <alignment horizontal="center"/>
    </xf>
    <xf numFmtId="49" fontId="132" fillId="36" borderId="22" xfId="0" applyNumberFormat="1" applyFont="1" applyFill="1" applyBorder="1" applyAlignment="1">
      <alignment horizontal="center"/>
    </xf>
    <xf numFmtId="49" fontId="34" fillId="30" borderId="22" xfId="0" applyNumberFormat="1" applyFont="1" applyFill="1" applyBorder="1" applyAlignment="1">
      <alignment horizontal="center"/>
    </xf>
    <xf numFmtId="49" fontId="9" fillId="37" borderId="24" xfId="0" applyNumberFormat="1" applyFont="1" applyFill="1" applyBorder="1" applyAlignment="1">
      <alignment horizontal="center"/>
    </xf>
    <xf numFmtId="49" fontId="34" fillId="3" borderId="37" xfId="0" applyNumberFormat="1" applyFont="1" applyFill="1" applyBorder="1" applyAlignment="1">
      <alignment horizontal="center"/>
    </xf>
    <xf numFmtId="49" fontId="9" fillId="38" borderId="23" xfId="0" applyNumberFormat="1" applyFont="1" applyFill="1" applyBorder="1" applyAlignment="1">
      <alignment horizontal="center"/>
    </xf>
    <xf numFmtId="49" fontId="9" fillId="30" borderId="23" xfId="0" applyNumberFormat="1" applyFont="1" applyFill="1" applyBorder="1" applyAlignment="1">
      <alignment horizontal="center"/>
    </xf>
    <xf numFmtId="0" fontId="151" fillId="31" borderId="17" xfId="0" applyFont="1" applyFill="1" applyBorder="1" applyAlignment="1">
      <alignment horizontal="center"/>
    </xf>
    <xf numFmtId="49" fontId="60" fillId="6" borderId="5" xfId="0" applyNumberFormat="1" applyFont="1" applyFill="1" applyBorder="1" applyAlignment="1">
      <alignment horizontal="center"/>
    </xf>
    <xf numFmtId="49" fontId="2" fillId="11" borderId="17" xfId="0" applyNumberFormat="1" applyFont="1" applyFill="1" applyBorder="1" applyAlignment="1">
      <alignment horizontal="center"/>
    </xf>
    <xf numFmtId="49" fontId="2" fillId="11" borderId="5" xfId="0" applyNumberFormat="1" applyFont="1" applyFill="1" applyBorder="1" applyAlignment="1">
      <alignment horizontal="center"/>
    </xf>
    <xf numFmtId="49" fontId="67" fillId="11" borderId="25" xfId="0" applyNumberFormat="1" applyFont="1" applyFill="1" applyBorder="1" applyAlignment="1">
      <alignment horizontal="center"/>
    </xf>
    <xf numFmtId="49" fontId="151" fillId="11" borderId="25" xfId="0" applyNumberFormat="1" applyFont="1" applyFill="1" applyBorder="1" applyAlignment="1">
      <alignment horizontal="center"/>
    </xf>
    <xf numFmtId="49" fontId="132" fillId="36" borderId="25" xfId="0" applyNumberFormat="1" applyFont="1" applyFill="1" applyBorder="1" applyAlignment="1">
      <alignment horizontal="center"/>
    </xf>
    <xf numFmtId="49" fontId="151" fillId="30" borderId="25" xfId="0" applyNumberFormat="1" applyFont="1" applyFill="1" applyBorder="1" applyAlignment="1">
      <alignment horizontal="center"/>
    </xf>
    <xf numFmtId="49" fontId="60" fillId="32" borderId="25" xfId="0" applyNumberFormat="1" applyFont="1" applyFill="1" applyBorder="1" applyAlignment="1">
      <alignment horizontal="center"/>
    </xf>
    <xf numFmtId="49" fontId="151" fillId="3" borderId="20" xfId="0" applyNumberFormat="1" applyFont="1" applyFill="1" applyBorder="1" applyAlignment="1">
      <alignment horizontal="center"/>
    </xf>
    <xf numFmtId="49" fontId="60" fillId="38" borderId="25" xfId="0" applyNumberFormat="1" applyFont="1" applyFill="1" applyBorder="1" applyAlignment="1">
      <alignment horizontal="center"/>
    </xf>
    <xf numFmtId="49" fontId="60" fillId="30" borderId="25" xfId="0" applyNumberFormat="1" applyFont="1" applyFill="1" applyBorder="1" applyAlignment="1">
      <alignment horizontal="center"/>
    </xf>
    <xf numFmtId="49" fontId="9" fillId="34" borderId="17" xfId="0" applyNumberFormat="1" applyFont="1" applyFill="1" applyBorder="1" applyAlignment="1">
      <alignment horizontal="center"/>
    </xf>
    <xf numFmtId="0" fontId="67" fillId="31" borderId="22" xfId="0" applyFont="1" applyFill="1" applyBorder="1" applyAlignment="1">
      <alignment horizontal="center"/>
    </xf>
    <xf numFmtId="49" fontId="60" fillId="6" borderId="37" xfId="0" applyNumberFormat="1" applyFont="1" applyFill="1" applyBorder="1" applyAlignment="1">
      <alignment horizontal="center"/>
    </xf>
    <xf numFmtId="49" fontId="2" fillId="11" borderId="37" xfId="0" applyNumberFormat="1" applyFont="1" applyFill="1" applyBorder="1" applyAlignment="1">
      <alignment horizontal="center"/>
    </xf>
    <xf numFmtId="49" fontId="67" fillId="11" borderId="23" xfId="0" applyNumberFormat="1" applyFont="1" applyFill="1" applyBorder="1" applyAlignment="1">
      <alignment horizontal="center"/>
    </xf>
    <xf numFmtId="49" fontId="151" fillId="11" borderId="23" xfId="0" applyNumberFormat="1" applyFont="1" applyFill="1" applyBorder="1" applyAlignment="1">
      <alignment horizontal="center"/>
    </xf>
    <xf numFmtId="49" fontId="132" fillId="36" borderId="23" xfId="0" applyNumberFormat="1" applyFont="1" applyFill="1" applyBorder="1" applyAlignment="1">
      <alignment horizontal="center"/>
    </xf>
    <xf numFmtId="49" fontId="151" fillId="30" borderId="23" xfId="0" applyNumberFormat="1" applyFont="1" applyFill="1" applyBorder="1" applyAlignment="1">
      <alignment horizontal="center"/>
    </xf>
    <xf numFmtId="49" fontId="97" fillId="32" borderId="23" xfId="0" applyNumberFormat="1" applyFont="1" applyFill="1" applyBorder="1" applyAlignment="1">
      <alignment horizontal="center"/>
    </xf>
    <xf numFmtId="49" fontId="9" fillId="37" borderId="22" xfId="0" applyNumberFormat="1" applyFont="1" applyFill="1" applyBorder="1" applyAlignment="1">
      <alignment horizontal="center"/>
    </xf>
    <xf numFmtId="49" fontId="151" fillId="3" borderId="21" xfId="0" applyNumberFormat="1" applyFont="1" applyFill="1" applyBorder="1" applyAlignment="1">
      <alignment horizontal="center"/>
    </xf>
    <xf numFmtId="49" fontId="60" fillId="38" borderId="23" xfId="0" applyNumberFormat="1" applyFont="1" applyFill="1" applyBorder="1" applyAlignment="1">
      <alignment horizontal="center"/>
    </xf>
    <xf numFmtId="49" fontId="60" fillId="30" borderId="23" xfId="0" applyNumberFormat="1" applyFont="1" applyFill="1" applyBorder="1" applyAlignment="1">
      <alignment horizontal="center"/>
    </xf>
    <xf numFmtId="0" fontId="9" fillId="34" borderId="22" xfId="0" applyFont="1" applyFill="1" applyBorder="1" applyAlignment="1">
      <alignment horizontal="center"/>
    </xf>
    <xf numFmtId="0" fontId="33" fillId="30" borderId="18" xfId="0" applyFont="1" applyFill="1" applyBorder="1" applyAlignment="1">
      <alignment horizontal="center"/>
    </xf>
    <xf numFmtId="0" fontId="165" fillId="30" borderId="2" xfId="0" applyFont="1" applyFill="1" applyBorder="1" applyAlignment="1">
      <alignment horizontal="center"/>
    </xf>
    <xf numFmtId="0" fontId="20" fillId="30" borderId="18" xfId="0" applyFont="1" applyFill="1" applyBorder="1" applyAlignment="1">
      <alignment horizontal="center"/>
    </xf>
    <xf numFmtId="0" fontId="15" fillId="30" borderId="18" xfId="0" applyFont="1" applyFill="1" applyBorder="1" applyAlignment="1">
      <alignment horizontal="center"/>
    </xf>
    <xf numFmtId="49" fontId="18" fillId="30" borderId="3" xfId="0" applyNumberFormat="1" applyFont="1" applyFill="1" applyBorder="1" applyAlignment="1">
      <alignment horizontal="center"/>
    </xf>
    <xf numFmtId="49" fontId="18" fillId="30" borderId="18" xfId="0" applyNumberFormat="1" applyFont="1" applyFill="1" applyBorder="1" applyAlignment="1">
      <alignment horizontal="center"/>
    </xf>
    <xf numFmtId="0" fontId="22" fillId="30" borderId="18" xfId="0" applyFont="1" applyFill="1" applyBorder="1" applyAlignment="1">
      <alignment horizontal="center"/>
    </xf>
    <xf numFmtId="0" fontId="19" fillId="30" borderId="21" xfId="0" applyFont="1" applyFill="1" applyBorder="1" applyAlignment="1">
      <alignment horizontal="center"/>
    </xf>
    <xf numFmtId="0" fontId="166" fillId="30" borderId="18" xfId="0" applyFont="1" applyFill="1" applyBorder="1" applyAlignment="1">
      <alignment horizontal="center"/>
    </xf>
    <xf numFmtId="0" fontId="167" fillId="30" borderId="3" xfId="0" applyFont="1" applyFill="1" applyBorder="1" applyAlignment="1">
      <alignment horizontal="center"/>
    </xf>
    <xf numFmtId="0" fontId="120" fillId="30" borderId="18" xfId="0" applyFont="1" applyFill="1" applyBorder="1" applyAlignment="1">
      <alignment horizontal="center"/>
    </xf>
    <xf numFmtId="0" fontId="82" fillId="30" borderId="24" xfId="0" applyFont="1" applyFill="1" applyBorder="1" applyAlignment="1">
      <alignment horizontal="center"/>
    </xf>
    <xf numFmtId="0" fontId="43" fillId="30" borderId="24" xfId="0" applyFont="1" applyFill="1" applyBorder="1" applyAlignment="1">
      <alignment horizontal="center"/>
    </xf>
    <xf numFmtId="0" fontId="83" fillId="30" borderId="24" xfId="0" applyFont="1" applyFill="1" applyBorder="1" applyAlignment="1">
      <alignment horizontal="center"/>
    </xf>
    <xf numFmtId="0" fontId="101" fillId="30" borderId="17" xfId="0" applyFont="1" applyFill="1" applyBorder="1" applyAlignment="1">
      <alignment horizontal="center"/>
    </xf>
    <xf numFmtId="0" fontId="2" fillId="20" borderId="17" xfId="0" applyFont="1" applyFill="1" applyBorder="1" applyAlignment="1">
      <alignment horizontal="center"/>
    </xf>
    <xf numFmtId="0" fontId="2" fillId="30" borderId="17" xfId="0" applyFont="1" applyFill="1" applyBorder="1" applyAlignment="1">
      <alignment horizontal="center"/>
    </xf>
    <xf numFmtId="0" fontId="2" fillId="30" borderId="25" xfId="0" applyFont="1" applyFill="1" applyBorder="1" applyAlignment="1">
      <alignment horizontal="center"/>
    </xf>
    <xf numFmtId="0" fontId="2" fillId="4" borderId="17" xfId="0" applyFont="1" applyFill="1" applyBorder="1" applyAlignment="1">
      <alignment horizontal="center"/>
    </xf>
    <xf numFmtId="0" fontId="2" fillId="29" borderId="18" xfId="0" applyFont="1" applyFill="1" applyBorder="1" applyAlignment="1">
      <alignment horizontal="center"/>
    </xf>
    <xf numFmtId="0" fontId="101" fillId="30" borderId="18" xfId="0" applyFont="1" applyFill="1" applyBorder="1" applyAlignment="1">
      <alignment horizontal="center"/>
    </xf>
    <xf numFmtId="0" fontId="2" fillId="30" borderId="18" xfId="0" applyFont="1" applyFill="1" applyBorder="1" applyAlignment="1">
      <alignment horizontal="center"/>
    </xf>
    <xf numFmtId="0" fontId="2" fillId="29" borderId="2" xfId="0" applyFont="1" applyFill="1" applyBorder="1" applyAlignment="1">
      <alignment horizontal="center"/>
    </xf>
    <xf numFmtId="0" fontId="2" fillId="30" borderId="2" xfId="0" applyFont="1" applyFill="1" applyBorder="1" applyAlignment="1">
      <alignment horizontal="center"/>
    </xf>
    <xf numFmtId="0" fontId="2" fillId="20" borderId="18" xfId="0" applyFont="1" applyFill="1" applyBorder="1" applyAlignment="1">
      <alignment horizontal="center"/>
    </xf>
    <xf numFmtId="0" fontId="2" fillId="0" borderId="2" xfId="0" applyFont="1" applyBorder="1" applyAlignment="1">
      <alignment horizontal="center"/>
    </xf>
    <xf numFmtId="0" fontId="101" fillId="30" borderId="24" xfId="0" applyFont="1" applyFill="1" applyBorder="1" applyAlignment="1">
      <alignment horizontal="center"/>
    </xf>
    <xf numFmtId="0" fontId="2" fillId="30" borderId="24" xfId="0" applyFont="1" applyFill="1" applyBorder="1" applyAlignment="1">
      <alignment horizontal="center"/>
    </xf>
    <xf numFmtId="0" fontId="2" fillId="29" borderId="26" xfId="0" applyFont="1" applyFill="1" applyBorder="1" applyAlignment="1">
      <alignment horizontal="center"/>
    </xf>
    <xf numFmtId="0" fontId="2" fillId="30" borderId="26" xfId="0" applyFont="1" applyFill="1" applyBorder="1" applyAlignment="1">
      <alignment horizontal="center"/>
    </xf>
    <xf numFmtId="0" fontId="2" fillId="4" borderId="2" xfId="0" applyFont="1" applyFill="1" applyBorder="1" applyAlignment="1">
      <alignment horizontal="center"/>
    </xf>
    <xf numFmtId="0" fontId="36" fillId="30" borderId="24" xfId="0" applyFont="1" applyFill="1" applyBorder="1" applyAlignment="1">
      <alignment horizontal="center"/>
    </xf>
    <xf numFmtId="0" fontId="36" fillId="30" borderId="26" xfId="0" applyFont="1" applyFill="1" applyBorder="1" applyAlignment="1">
      <alignment horizontal="center"/>
    </xf>
    <xf numFmtId="49" fontId="9" fillId="3" borderId="24" xfId="0" applyNumberFormat="1" applyFont="1" applyFill="1" applyBorder="1" applyAlignment="1">
      <alignment horizontal="center"/>
    </xf>
    <xf numFmtId="49" fontId="34" fillId="3" borderId="22" xfId="0" applyNumberFormat="1" applyFont="1" applyFill="1" applyBorder="1" applyAlignment="1">
      <alignment horizontal="center"/>
    </xf>
    <xf numFmtId="49" fontId="60" fillId="6" borderId="17" xfId="0" applyNumberFormat="1" applyFont="1" applyFill="1" applyBorder="1" applyAlignment="1">
      <alignment horizontal="center"/>
    </xf>
    <xf numFmtId="49" fontId="2" fillId="11" borderId="25" xfId="0" applyNumberFormat="1" applyFont="1" applyFill="1" applyBorder="1" applyAlignment="1">
      <alignment horizontal="center"/>
    </xf>
    <xf numFmtId="49" fontId="60" fillId="32" borderId="17" xfId="0" applyNumberFormat="1" applyFont="1" applyFill="1" applyBorder="1" applyAlignment="1">
      <alignment horizontal="center"/>
    </xf>
    <xf numFmtId="49" fontId="151" fillId="3" borderId="25" xfId="0" applyNumberFormat="1" applyFont="1" applyFill="1" applyBorder="1" applyAlignment="1">
      <alignment horizontal="center"/>
    </xf>
    <xf numFmtId="0" fontId="151" fillId="31" borderId="22" xfId="0" applyFont="1" applyFill="1" applyBorder="1" applyAlignment="1">
      <alignment horizontal="center"/>
    </xf>
    <xf numFmtId="49" fontId="60" fillId="6" borderId="22" xfId="0" applyNumberFormat="1" applyFont="1" applyFill="1" applyBorder="1" applyAlignment="1">
      <alignment horizontal="center"/>
    </xf>
    <xf numFmtId="49" fontId="2" fillId="11" borderId="23" xfId="0" applyNumberFormat="1" applyFont="1" applyFill="1" applyBorder="1" applyAlignment="1">
      <alignment horizontal="center"/>
    </xf>
    <xf numFmtId="49" fontId="97" fillId="32" borderId="22" xfId="0" applyNumberFormat="1" applyFont="1" applyFill="1" applyBorder="1" applyAlignment="1">
      <alignment horizontal="center"/>
    </xf>
    <xf numFmtId="49" fontId="151" fillId="3" borderId="23" xfId="0" applyNumberFormat="1" applyFont="1" applyFill="1" applyBorder="1" applyAlignment="1">
      <alignment horizontal="center"/>
    </xf>
    <xf numFmtId="0" fontId="41" fillId="2" borderId="22" xfId="0" applyFont="1" applyFill="1" applyBorder="1" applyAlignment="1">
      <alignment horizontal="center"/>
    </xf>
    <xf numFmtId="0" fontId="2" fillId="39" borderId="1" xfId="0" applyFont="1" applyFill="1" applyBorder="1" applyAlignment="1">
      <alignment horizontal="center"/>
    </xf>
    <xf numFmtId="0" fontId="0" fillId="39" borderId="2" xfId="0" applyFill="1" applyBorder="1"/>
    <xf numFmtId="0" fontId="0" fillId="30" borderId="28" xfId="0" applyFill="1" applyBorder="1"/>
    <xf numFmtId="0" fontId="168" fillId="0" borderId="2" xfId="0" applyFont="1" applyBorder="1"/>
    <xf numFmtId="0" fontId="169" fillId="17" borderId="25" xfId="0" applyFont="1" applyFill="1" applyBorder="1" applyAlignment="1">
      <alignment horizontal="center"/>
    </xf>
    <xf numFmtId="0" fontId="169" fillId="17" borderId="17" xfId="0" applyFont="1" applyFill="1" applyBorder="1" applyAlignment="1">
      <alignment horizontal="center"/>
    </xf>
    <xf numFmtId="0" fontId="169" fillId="17" borderId="20" xfId="0" applyFont="1" applyFill="1" applyBorder="1" applyAlignment="1">
      <alignment horizontal="center"/>
    </xf>
    <xf numFmtId="0" fontId="170" fillId="17" borderId="20" xfId="0" applyFont="1" applyFill="1" applyBorder="1" applyAlignment="1">
      <alignment horizontal="center"/>
    </xf>
    <xf numFmtId="0" fontId="170" fillId="17" borderId="17" xfId="0" applyFont="1" applyFill="1" applyBorder="1" applyAlignment="1">
      <alignment horizontal="center"/>
    </xf>
    <xf numFmtId="0" fontId="171" fillId="17" borderId="5" xfId="0" applyFont="1" applyFill="1" applyBorder="1" applyAlignment="1">
      <alignment horizontal="center"/>
    </xf>
    <xf numFmtId="0" fontId="170" fillId="2" borderId="5" xfId="0" applyFont="1" applyFill="1" applyBorder="1" applyAlignment="1">
      <alignment horizontal="center"/>
    </xf>
    <xf numFmtId="0" fontId="6" fillId="17" borderId="23" xfId="0" applyFont="1" applyFill="1" applyBorder="1" applyAlignment="1">
      <alignment horizontal="center"/>
    </xf>
    <xf numFmtId="0" fontId="36" fillId="17" borderId="23" xfId="0" applyFont="1" applyFill="1" applyBorder="1" applyAlignment="1">
      <alignment horizontal="center"/>
    </xf>
    <xf numFmtId="0" fontId="36" fillId="17" borderId="22" xfId="0" applyFont="1" applyFill="1" applyBorder="1" applyAlignment="1">
      <alignment horizontal="center"/>
    </xf>
    <xf numFmtId="0" fontId="36" fillId="17" borderId="21" xfId="0" applyFont="1" applyFill="1" applyBorder="1" applyAlignment="1">
      <alignment horizontal="center"/>
    </xf>
    <xf numFmtId="0" fontId="171" fillId="17" borderId="37" xfId="0" applyFont="1" applyFill="1" applyBorder="1" applyAlignment="1">
      <alignment horizontal="center"/>
    </xf>
    <xf numFmtId="0" fontId="172" fillId="2" borderId="37" xfId="0" applyFont="1" applyFill="1" applyBorder="1" applyAlignment="1">
      <alignment horizontal="center"/>
    </xf>
    <xf numFmtId="0" fontId="173" fillId="0" borderId="0" xfId="0" applyFont="1" applyBorder="1" applyAlignment="1">
      <alignment horizontal="center"/>
    </xf>
    <xf numFmtId="0" fontId="174" fillId="0" borderId="0" xfId="0" applyFont="1" applyBorder="1"/>
    <xf numFmtId="0" fontId="168" fillId="40" borderId="26" xfId="0" applyFont="1" applyFill="1" applyBorder="1" applyAlignment="1">
      <alignment horizontal="center"/>
    </xf>
    <xf numFmtId="0" fontId="171" fillId="40" borderId="24" xfId="0" applyFont="1" applyFill="1" applyBorder="1" applyAlignment="1">
      <alignment horizontal="center"/>
    </xf>
    <xf numFmtId="0" fontId="175" fillId="40" borderId="24" xfId="0" applyFont="1" applyFill="1" applyBorder="1" applyAlignment="1">
      <alignment horizontal="center"/>
    </xf>
    <xf numFmtId="0" fontId="176" fillId="40" borderId="24" xfId="0" applyFont="1" applyFill="1" applyBorder="1" applyAlignment="1">
      <alignment horizontal="center"/>
    </xf>
    <xf numFmtId="0" fontId="177" fillId="40" borderId="24" xfId="0" applyFont="1" applyFill="1" applyBorder="1" applyAlignment="1">
      <alignment horizontal="center"/>
    </xf>
    <xf numFmtId="0" fontId="178" fillId="41" borderId="24" xfId="0" applyFont="1" applyFill="1" applyBorder="1" applyAlignment="1">
      <alignment horizontal="center"/>
    </xf>
    <xf numFmtId="0" fontId="179" fillId="2" borderId="11" xfId="0" applyFont="1" applyFill="1" applyBorder="1" applyAlignment="1">
      <alignment horizontal="center"/>
    </xf>
    <xf numFmtId="0" fontId="170" fillId="0" borderId="0" xfId="0" applyFont="1"/>
    <xf numFmtId="0" fontId="36" fillId="4" borderId="2" xfId="0" applyFont="1" applyFill="1" applyBorder="1" applyAlignment="1">
      <alignment horizontal="center"/>
    </xf>
    <xf numFmtId="0" fontId="180" fillId="4" borderId="18" xfId="0" applyFont="1" applyFill="1" applyBorder="1" applyAlignment="1">
      <alignment horizontal="center"/>
    </xf>
    <xf numFmtId="0" fontId="8" fillId="4" borderId="18" xfId="0" applyFont="1" applyFill="1" applyBorder="1" applyAlignment="1">
      <alignment horizontal="center"/>
    </xf>
    <xf numFmtId="0" fontId="171" fillId="2" borderId="4" xfId="0" applyFont="1" applyFill="1" applyBorder="1" applyAlignment="1">
      <alignment horizontal="center"/>
    </xf>
    <xf numFmtId="0" fontId="36" fillId="4" borderId="26" xfId="0" applyFont="1" applyFill="1" applyBorder="1" applyAlignment="1">
      <alignment horizontal="center"/>
    </xf>
    <xf numFmtId="0" fontId="8" fillId="4" borderId="24" xfId="0" applyFont="1" applyFill="1" applyBorder="1" applyAlignment="1">
      <alignment horizontal="center"/>
    </xf>
    <xf numFmtId="0" fontId="8" fillId="2" borderId="24" xfId="0" applyFont="1" applyFill="1" applyBorder="1" applyAlignment="1">
      <alignment horizontal="center"/>
    </xf>
    <xf numFmtId="0" fontId="171" fillId="2" borderId="11" xfId="0" applyFont="1" applyFill="1" applyBorder="1" applyAlignment="1">
      <alignment horizontal="center"/>
    </xf>
    <xf numFmtId="0" fontId="36" fillId="2" borderId="2" xfId="0" applyFont="1" applyFill="1" applyBorder="1" applyAlignment="1">
      <alignment horizontal="center"/>
    </xf>
    <xf numFmtId="0" fontId="8" fillId="2" borderId="18" xfId="0" applyFont="1" applyFill="1" applyBorder="1" applyAlignment="1">
      <alignment horizontal="center"/>
    </xf>
    <xf numFmtId="0" fontId="36" fillId="21" borderId="26" xfId="0" applyFont="1" applyFill="1" applyBorder="1" applyAlignment="1">
      <alignment horizontal="center"/>
    </xf>
    <xf numFmtId="0" fontId="8" fillId="21" borderId="24" xfId="0" applyFont="1" applyFill="1" applyBorder="1" applyAlignment="1">
      <alignment horizontal="center"/>
    </xf>
    <xf numFmtId="0" fontId="36" fillId="21" borderId="2" xfId="0" applyFont="1" applyFill="1" applyBorder="1" applyAlignment="1">
      <alignment horizontal="center"/>
    </xf>
    <xf numFmtId="0" fontId="8" fillId="21" borderId="18" xfId="0" applyFont="1" applyFill="1" applyBorder="1" applyAlignment="1">
      <alignment horizontal="center"/>
    </xf>
    <xf numFmtId="0" fontId="36" fillId="42" borderId="2" xfId="0" applyFont="1" applyFill="1" applyBorder="1" applyAlignment="1">
      <alignment horizontal="center"/>
    </xf>
    <xf numFmtId="0" fontId="8" fillId="42" borderId="18" xfId="0" applyFont="1" applyFill="1" applyBorder="1" applyAlignment="1">
      <alignment horizontal="center"/>
    </xf>
    <xf numFmtId="0" fontId="36" fillId="42" borderId="26" xfId="0" applyFont="1" applyFill="1" applyBorder="1" applyAlignment="1">
      <alignment horizontal="center"/>
    </xf>
    <xf numFmtId="0" fontId="8" fillId="42" borderId="24" xfId="0" applyFont="1" applyFill="1" applyBorder="1" applyAlignment="1">
      <alignment horizontal="center"/>
    </xf>
    <xf numFmtId="0" fontId="36" fillId="43" borderId="26" xfId="0" applyFont="1" applyFill="1" applyBorder="1" applyAlignment="1">
      <alignment horizontal="center"/>
    </xf>
    <xf numFmtId="0" fontId="8" fillId="43" borderId="24" xfId="0" applyFont="1" applyFill="1" applyBorder="1" applyAlignment="1">
      <alignment horizontal="center"/>
    </xf>
    <xf numFmtId="0" fontId="36" fillId="43" borderId="2" xfId="0" applyFont="1" applyFill="1" applyBorder="1" applyAlignment="1">
      <alignment horizontal="center"/>
    </xf>
    <xf numFmtId="0" fontId="8" fillId="43" borderId="18" xfId="0" applyFont="1" applyFill="1" applyBorder="1" applyAlignment="1">
      <alignment horizontal="center"/>
    </xf>
    <xf numFmtId="0" fontId="36" fillId="39" borderId="2" xfId="0" applyFont="1" applyFill="1" applyBorder="1" applyAlignment="1">
      <alignment horizontal="center"/>
    </xf>
    <xf numFmtId="0" fontId="8" fillId="39" borderId="18" xfId="0" applyFont="1" applyFill="1" applyBorder="1" applyAlignment="1">
      <alignment horizontal="center"/>
    </xf>
    <xf numFmtId="0" fontId="36" fillId="39" borderId="26" xfId="0" applyFont="1" applyFill="1" applyBorder="1" applyAlignment="1">
      <alignment horizontal="center"/>
    </xf>
    <xf numFmtId="0" fontId="8" fillId="39" borderId="24" xfId="0" applyFont="1" applyFill="1" applyBorder="1" applyAlignment="1">
      <alignment horizontal="center"/>
    </xf>
    <xf numFmtId="0" fontId="36" fillId="44" borderId="26" xfId="0" applyFont="1" applyFill="1" applyBorder="1" applyAlignment="1">
      <alignment horizontal="center"/>
    </xf>
    <xf numFmtId="0" fontId="8" fillId="44" borderId="24" xfId="0" applyFont="1" applyFill="1" applyBorder="1" applyAlignment="1">
      <alignment horizontal="center"/>
    </xf>
    <xf numFmtId="0" fontId="36" fillId="44" borderId="2" xfId="0" applyFont="1" applyFill="1" applyBorder="1" applyAlignment="1">
      <alignment horizontal="center"/>
    </xf>
    <xf numFmtId="0" fontId="8" fillId="44" borderId="18" xfId="0" applyFont="1" applyFill="1" applyBorder="1" applyAlignment="1">
      <alignment horizontal="center"/>
    </xf>
    <xf numFmtId="0" fontId="36" fillId="45" borderId="2" xfId="0" applyFont="1" applyFill="1" applyBorder="1" applyAlignment="1">
      <alignment horizontal="center"/>
    </xf>
    <xf numFmtId="0" fontId="8" fillId="45" borderId="2" xfId="0" applyFont="1" applyFill="1" applyBorder="1" applyAlignment="1">
      <alignment horizontal="center"/>
    </xf>
    <xf numFmtId="0" fontId="8" fillId="45" borderId="18" xfId="0" applyFont="1" applyFill="1" applyBorder="1" applyAlignment="1">
      <alignment horizontal="center"/>
    </xf>
    <xf numFmtId="0" fontId="8" fillId="4" borderId="4" xfId="0" applyFont="1" applyFill="1" applyBorder="1" applyAlignment="1">
      <alignment horizontal="center"/>
    </xf>
    <xf numFmtId="0" fontId="36" fillId="45" borderId="26" xfId="0" applyFont="1" applyFill="1" applyBorder="1" applyAlignment="1">
      <alignment horizontal="center"/>
    </xf>
    <xf numFmtId="0" fontId="8" fillId="45" borderId="23" xfId="0" applyFont="1" applyFill="1" applyBorder="1" applyAlignment="1">
      <alignment horizontal="center"/>
    </xf>
    <xf numFmtId="0" fontId="8" fillId="2" borderId="11" xfId="0" applyFont="1" applyFill="1" applyBorder="1" applyAlignment="1">
      <alignment horizontal="center"/>
    </xf>
    <xf numFmtId="0" fontId="8" fillId="2" borderId="22" xfId="0" applyFont="1" applyFill="1" applyBorder="1" applyAlignment="1">
      <alignment horizontal="center"/>
    </xf>
    <xf numFmtId="0" fontId="36" fillId="29" borderId="26" xfId="0" applyFont="1" applyFill="1" applyBorder="1" applyAlignment="1">
      <alignment horizontal="center"/>
    </xf>
    <xf numFmtId="0" fontId="8" fillId="29" borderId="24" xfId="0" applyFont="1" applyFill="1" applyBorder="1" applyAlignment="1">
      <alignment horizontal="center"/>
    </xf>
    <xf numFmtId="0" fontId="36" fillId="29" borderId="2" xfId="0" applyFont="1" applyFill="1" applyBorder="1" applyAlignment="1">
      <alignment horizontal="center"/>
    </xf>
    <xf numFmtId="0" fontId="8" fillId="29" borderId="18" xfId="0" applyFont="1" applyFill="1" applyBorder="1" applyAlignment="1">
      <alignment horizontal="center"/>
    </xf>
    <xf numFmtId="0" fontId="36" fillId="46" borderId="25" xfId="0" applyFont="1" applyFill="1" applyBorder="1" applyAlignment="1">
      <alignment horizontal="center"/>
    </xf>
    <xf numFmtId="0" fontId="8" fillId="46" borderId="17" xfId="0" applyFont="1" applyFill="1" applyBorder="1" applyAlignment="1">
      <alignment horizontal="center"/>
    </xf>
    <xf numFmtId="0" fontId="8" fillId="4" borderId="17" xfId="0" applyFont="1" applyFill="1" applyBorder="1" applyAlignment="1">
      <alignment horizontal="center"/>
    </xf>
    <xf numFmtId="0" fontId="171" fillId="2" borderId="5" xfId="0" applyFont="1" applyFill="1" applyBorder="1" applyAlignment="1">
      <alignment horizontal="center"/>
    </xf>
    <xf numFmtId="0" fontId="36" fillId="46" borderId="2" xfId="0" applyFont="1" applyFill="1" applyBorder="1" applyAlignment="1">
      <alignment horizontal="center"/>
    </xf>
    <xf numFmtId="0" fontId="8" fillId="46" borderId="18" xfId="0" applyFont="1" applyFill="1" applyBorder="1" applyAlignment="1">
      <alignment horizontal="center"/>
    </xf>
    <xf numFmtId="0" fontId="179" fillId="2" borderId="4" xfId="0" applyFont="1" applyFill="1" applyBorder="1" applyAlignment="1">
      <alignment horizontal="center"/>
    </xf>
    <xf numFmtId="0" fontId="36" fillId="2" borderId="25" xfId="0" applyFont="1" applyFill="1" applyBorder="1" applyAlignment="1">
      <alignment horizontal="center"/>
    </xf>
    <xf numFmtId="0" fontId="31" fillId="2" borderId="20" xfId="0" applyFont="1" applyFill="1" applyBorder="1" applyAlignment="1">
      <alignment horizontal="center"/>
    </xf>
    <xf numFmtId="0" fontId="181" fillId="2" borderId="20" xfId="0" applyFont="1" applyFill="1" applyBorder="1" applyAlignment="1">
      <alignment horizontal="center"/>
    </xf>
    <xf numFmtId="0" fontId="26" fillId="2" borderId="20" xfId="0" applyFont="1" applyFill="1" applyBorder="1" applyAlignment="1">
      <alignment horizontal="center"/>
    </xf>
    <xf numFmtId="0" fontId="27" fillId="2" borderId="20" xfId="0" applyFont="1" applyFill="1" applyBorder="1" applyAlignment="1">
      <alignment horizontal="center"/>
    </xf>
    <xf numFmtId="0" fontId="182" fillId="2" borderId="20" xfId="0" applyFont="1" applyFill="1" applyBorder="1" applyAlignment="1">
      <alignment horizontal="center"/>
    </xf>
    <xf numFmtId="0" fontId="30" fillId="2" borderId="20" xfId="0" applyFont="1" applyFill="1" applyBorder="1" applyAlignment="1">
      <alignment horizontal="center"/>
    </xf>
    <xf numFmtId="0" fontId="183" fillId="2" borderId="20" xfId="0" applyFont="1" applyFill="1" applyBorder="1" applyAlignment="1">
      <alignment horizontal="center"/>
    </xf>
    <xf numFmtId="0" fontId="184" fillId="2" borderId="20" xfId="0" applyFont="1" applyFill="1" applyBorder="1" applyAlignment="1">
      <alignment horizontal="center"/>
    </xf>
    <xf numFmtId="0" fontId="3" fillId="2" borderId="20" xfId="0" applyFont="1" applyFill="1" applyBorder="1" applyAlignment="1">
      <alignment horizontal="center"/>
    </xf>
    <xf numFmtId="0" fontId="28" fillId="2" borderId="20" xfId="0" applyFont="1" applyFill="1" applyBorder="1" applyAlignment="1">
      <alignment horizontal="center"/>
    </xf>
    <xf numFmtId="0" fontId="9" fillId="2" borderId="20" xfId="0" applyFont="1" applyFill="1" applyBorder="1" applyAlignment="1">
      <alignment horizontal="center"/>
    </xf>
    <xf numFmtId="0" fontId="25" fillId="2" borderId="20" xfId="0" applyFont="1" applyFill="1" applyBorder="1" applyAlignment="1">
      <alignment horizontal="center"/>
    </xf>
    <xf numFmtId="0" fontId="8" fillId="2" borderId="5" xfId="0" applyFont="1" applyFill="1" applyBorder="1" applyAlignment="1">
      <alignment horizontal="center"/>
    </xf>
    <xf numFmtId="0" fontId="179" fillId="2" borderId="3" xfId="0" applyFont="1" applyFill="1" applyBorder="1" applyAlignment="1">
      <alignment horizontal="center"/>
    </xf>
    <xf numFmtId="0" fontId="185" fillId="2" borderId="18" xfId="0" applyFont="1" applyFill="1" applyBorder="1" applyAlignment="1">
      <alignment horizontal="center"/>
    </xf>
    <xf numFmtId="0" fontId="186" fillId="2" borderId="4" xfId="0" applyFont="1" applyFill="1" applyBorder="1" applyAlignment="1">
      <alignment horizontal="center"/>
    </xf>
    <xf numFmtId="0" fontId="186" fillId="2" borderId="18" xfId="0" applyFont="1" applyFill="1" applyBorder="1" applyAlignment="1">
      <alignment horizontal="center"/>
    </xf>
    <xf numFmtId="0" fontId="186" fillId="2" borderId="2" xfId="0" applyFont="1" applyFill="1" applyBorder="1" applyAlignment="1">
      <alignment horizontal="center"/>
    </xf>
    <xf numFmtId="0" fontId="87" fillId="2" borderId="0" xfId="0" applyFont="1" applyFill="1" applyBorder="1" applyAlignment="1">
      <alignment horizontal="center"/>
    </xf>
    <xf numFmtId="0" fontId="185" fillId="2" borderId="18" xfId="0" applyFont="1" applyFill="1" applyBorder="1"/>
    <xf numFmtId="0" fontId="186" fillId="2" borderId="5" xfId="0" applyFont="1" applyFill="1" applyBorder="1" applyAlignment="1">
      <alignment horizontal="center"/>
    </xf>
    <xf numFmtId="0" fontId="186" fillId="2" borderId="17" xfId="0" applyFont="1" applyFill="1" applyBorder="1" applyAlignment="1">
      <alignment horizontal="center"/>
    </xf>
    <xf numFmtId="0" fontId="186" fillId="2" borderId="25" xfId="0" applyFont="1" applyFill="1" applyBorder="1" applyAlignment="1">
      <alignment horizontal="center"/>
    </xf>
    <xf numFmtId="0" fontId="187" fillId="2" borderId="17" xfId="0" applyFont="1" applyFill="1" applyBorder="1"/>
    <xf numFmtId="0" fontId="10" fillId="10" borderId="18" xfId="0" applyFont="1" applyFill="1" applyBorder="1" applyAlignment="1">
      <alignment horizontal="center"/>
    </xf>
    <xf numFmtId="0" fontId="34" fillId="10" borderId="5" xfId="0" applyFont="1" applyFill="1" applyBorder="1" applyAlignment="1">
      <alignment horizontal="center"/>
    </xf>
    <xf numFmtId="0" fontId="34" fillId="10" borderId="17" xfId="0" applyFont="1" applyFill="1" applyBorder="1" applyAlignment="1">
      <alignment horizontal="center"/>
    </xf>
    <xf numFmtId="0" fontId="34" fillId="10" borderId="25" xfId="0" applyFont="1" applyFill="1" applyBorder="1" applyAlignment="1">
      <alignment horizontal="center"/>
    </xf>
    <xf numFmtId="0" fontId="8" fillId="20" borderId="17" xfId="0" applyFont="1" applyFill="1" applyBorder="1" applyAlignment="1">
      <alignment horizontal="center"/>
    </xf>
    <xf numFmtId="0" fontId="188" fillId="10" borderId="18" xfId="0" applyFont="1" applyFill="1" applyBorder="1"/>
    <xf numFmtId="0" fontId="187" fillId="30" borderId="17" xfId="0" applyFont="1" applyFill="1" applyBorder="1"/>
    <xf numFmtId="0" fontId="0" fillId="17" borderId="18" xfId="0" applyFill="1" applyBorder="1"/>
    <xf numFmtId="0" fontId="6" fillId="17" borderId="18" xfId="0" applyFont="1" applyFill="1" applyBorder="1" applyAlignment="1">
      <alignment horizontal="center"/>
    </xf>
    <xf numFmtId="0" fontId="6" fillId="17" borderId="18" xfId="0" applyFont="1" applyFill="1" applyBorder="1"/>
    <xf numFmtId="0" fontId="0" fillId="30" borderId="0" xfId="0" applyFill="1"/>
    <xf numFmtId="0" fontId="37" fillId="0" borderId="2" xfId="0" applyFont="1" applyBorder="1"/>
    <xf numFmtId="0" fontId="0" fillId="0" borderId="4" xfId="0" applyBorder="1"/>
    <xf numFmtId="0" fontId="186" fillId="47" borderId="20" xfId="0" applyFont="1" applyFill="1" applyBorder="1"/>
    <xf numFmtId="0" fontId="0" fillId="47" borderId="20" xfId="0" applyFill="1" applyBorder="1"/>
    <xf numFmtId="0" fontId="6" fillId="32" borderId="17" xfId="0" applyFont="1" applyFill="1" applyBorder="1" applyAlignment="1">
      <alignment horizontal="center"/>
    </xf>
    <xf numFmtId="0" fontId="6" fillId="0" borderId="0" xfId="0" applyFont="1" applyBorder="1"/>
    <xf numFmtId="0" fontId="6" fillId="32" borderId="24" xfId="0" applyFont="1" applyFill="1" applyBorder="1" applyAlignment="1">
      <alignment horizontal="center"/>
    </xf>
    <xf numFmtId="0" fontId="2" fillId="32" borderId="22" xfId="0" applyFont="1" applyFill="1" applyBorder="1" applyAlignment="1">
      <alignment horizontal="center"/>
    </xf>
    <xf numFmtId="0" fontId="190" fillId="6" borderId="3" xfId="0" applyFont="1" applyFill="1" applyBorder="1"/>
    <xf numFmtId="0" fontId="190" fillId="48" borderId="2" xfId="0" applyFont="1" applyFill="1" applyBorder="1"/>
    <xf numFmtId="0" fontId="190" fillId="48" borderId="3" xfId="0" applyFont="1" applyFill="1" applyBorder="1"/>
    <xf numFmtId="0" fontId="190" fillId="48" borderId="4" xfId="0" applyFont="1" applyFill="1" applyBorder="1"/>
    <xf numFmtId="0" fontId="2" fillId="33" borderId="2" xfId="0" applyFont="1" applyFill="1" applyBorder="1" applyAlignment="1">
      <alignment horizontal="left"/>
    </xf>
    <xf numFmtId="0" fontId="0" fillId="33" borderId="3" xfId="0" applyFill="1" applyBorder="1"/>
    <xf numFmtId="0" fontId="0" fillId="33" borderId="4" xfId="0" applyFill="1" applyBorder="1"/>
    <xf numFmtId="0" fontId="0" fillId="49" borderId="2" xfId="0" applyFill="1" applyBorder="1"/>
    <xf numFmtId="0" fontId="190" fillId="49" borderId="3" xfId="0" applyFont="1" applyFill="1" applyBorder="1" applyAlignment="1">
      <alignment horizontal="center"/>
    </xf>
    <xf numFmtId="0" fontId="0" fillId="49" borderId="4" xfId="0" applyFill="1" applyBorder="1"/>
    <xf numFmtId="0" fontId="0" fillId="0" borderId="23" xfId="0" applyBorder="1"/>
    <xf numFmtId="0" fontId="6" fillId="2" borderId="18" xfId="0" applyFont="1" applyFill="1" applyBorder="1" applyAlignment="1">
      <alignment horizontal="center"/>
    </xf>
    <xf numFmtId="0" fontId="6" fillId="17" borderId="1" xfId="0" applyFont="1" applyFill="1" applyBorder="1" applyAlignment="1">
      <alignment horizontal="center"/>
    </xf>
    <xf numFmtId="0" fontId="9" fillId="17" borderId="17" xfId="0" applyFont="1" applyFill="1" applyBorder="1" applyAlignment="1">
      <alignment horizontal="center"/>
    </xf>
    <xf numFmtId="0" fontId="9" fillId="17" borderId="20" xfId="0" applyFont="1" applyFill="1" applyBorder="1" applyAlignment="1">
      <alignment horizontal="center"/>
    </xf>
    <xf numFmtId="0" fontId="9" fillId="17" borderId="18" xfId="0" applyFont="1" applyFill="1" applyBorder="1" applyAlignment="1">
      <alignment horizontal="center"/>
    </xf>
    <xf numFmtId="0" fontId="6" fillId="17" borderId="17" xfId="0" applyFont="1" applyFill="1" applyBorder="1" applyAlignment="1">
      <alignment horizontal="center"/>
    </xf>
    <xf numFmtId="0" fontId="6" fillId="17" borderId="60" xfId="0" applyFont="1" applyFill="1" applyBorder="1" applyAlignment="1">
      <alignment horizontal="center"/>
    </xf>
    <xf numFmtId="0" fontId="6" fillId="2" borderId="50" xfId="0" applyFont="1" applyFill="1" applyBorder="1" applyAlignment="1">
      <alignment horizontal="center"/>
    </xf>
    <xf numFmtId="0" fontId="6" fillId="43" borderId="15" xfId="0" applyFont="1" applyFill="1" applyBorder="1" applyAlignment="1">
      <alignment horizontal="center"/>
    </xf>
    <xf numFmtId="0" fontId="6" fillId="43" borderId="25" xfId="0" applyFont="1" applyFill="1" applyBorder="1" applyAlignment="1">
      <alignment horizontal="center"/>
    </xf>
    <xf numFmtId="0" fontId="6" fillId="43" borderId="17" xfId="0" applyFont="1" applyFill="1" applyBorder="1" applyAlignment="1">
      <alignment horizontal="center"/>
    </xf>
    <xf numFmtId="0" fontId="6" fillId="43" borderId="20" xfId="0" applyFont="1" applyFill="1" applyBorder="1" applyAlignment="1">
      <alignment horizontal="center"/>
    </xf>
    <xf numFmtId="0" fontId="6" fillId="29" borderId="17" xfId="0" applyFont="1" applyFill="1" applyBorder="1" applyAlignment="1">
      <alignment horizontal="center"/>
    </xf>
    <xf numFmtId="0" fontId="6" fillId="29" borderId="5" xfId="0" applyFont="1" applyFill="1" applyBorder="1" applyAlignment="1">
      <alignment horizontal="center"/>
    </xf>
    <xf numFmtId="0" fontId="60" fillId="13" borderId="1" xfId="0" applyFont="1" applyFill="1" applyBorder="1" applyAlignment="1">
      <alignment horizontal="center"/>
    </xf>
    <xf numFmtId="0" fontId="2" fillId="50" borderId="1" xfId="0" applyFont="1" applyFill="1" applyBorder="1" applyAlignment="1">
      <alignment horizontal="center"/>
    </xf>
    <xf numFmtId="0" fontId="2" fillId="50" borderId="27" xfId="0" applyFont="1" applyFill="1" applyBorder="1" applyAlignment="1">
      <alignment horizontal="center"/>
    </xf>
    <xf numFmtId="0" fontId="2" fillId="50" borderId="28" xfId="0" applyFont="1" applyFill="1" applyBorder="1" applyAlignment="1">
      <alignment horizontal="center"/>
    </xf>
    <xf numFmtId="0" fontId="2" fillId="48" borderId="28" xfId="0" applyFont="1" applyFill="1" applyBorder="1" applyAlignment="1">
      <alignment horizontal="center"/>
    </xf>
    <xf numFmtId="0" fontId="2" fillId="48" borderId="27" xfId="0" applyFont="1" applyFill="1" applyBorder="1" applyAlignment="1">
      <alignment horizontal="center"/>
    </xf>
    <xf numFmtId="0" fontId="2" fillId="51" borderId="28" xfId="0" applyFont="1" applyFill="1" applyBorder="1" applyAlignment="1">
      <alignment horizontal="center"/>
    </xf>
    <xf numFmtId="0" fontId="2" fillId="51" borderId="27" xfId="0" applyFont="1" applyFill="1" applyBorder="1" applyAlignment="1">
      <alignment horizontal="center"/>
    </xf>
    <xf numFmtId="0" fontId="2" fillId="49" borderId="28" xfId="0" applyFont="1" applyFill="1" applyBorder="1" applyAlignment="1">
      <alignment horizontal="center"/>
    </xf>
    <xf numFmtId="0" fontId="2" fillId="49" borderId="27" xfId="0" applyFont="1" applyFill="1" applyBorder="1" applyAlignment="1">
      <alignment horizontal="center"/>
    </xf>
    <xf numFmtId="0" fontId="6" fillId="0" borderId="27" xfId="0" applyFont="1" applyBorder="1" applyAlignment="1">
      <alignment horizontal="center"/>
    </xf>
    <xf numFmtId="0" fontId="6" fillId="0" borderId="32" xfId="0" applyFont="1" applyBorder="1" applyAlignment="1">
      <alignment horizontal="center"/>
    </xf>
    <xf numFmtId="0" fontId="6" fillId="29" borderId="31" xfId="0" applyFont="1" applyFill="1" applyBorder="1" applyAlignment="1">
      <alignment horizontal="center"/>
    </xf>
    <xf numFmtId="0" fontId="9" fillId="29" borderId="31" xfId="0" applyFont="1" applyFill="1" applyBorder="1" applyAlignment="1">
      <alignment horizontal="center"/>
    </xf>
    <xf numFmtId="0" fontId="9" fillId="29" borderId="29" xfId="0" applyFont="1" applyFill="1" applyBorder="1" applyAlignment="1">
      <alignment horizontal="center"/>
    </xf>
    <xf numFmtId="0" fontId="9" fillId="29" borderId="30" xfId="0" applyFont="1" applyFill="1" applyBorder="1" applyAlignment="1">
      <alignment horizontal="center"/>
    </xf>
    <xf numFmtId="0" fontId="6" fillId="29" borderId="29" xfId="0" applyFont="1" applyFill="1" applyBorder="1" applyAlignment="1">
      <alignment horizontal="center"/>
    </xf>
    <xf numFmtId="0" fontId="6" fillId="29" borderId="36" xfId="0" applyFont="1" applyFill="1" applyBorder="1" applyAlignment="1">
      <alignment horizontal="center"/>
    </xf>
    <xf numFmtId="0" fontId="60" fillId="29" borderId="31" xfId="0" applyFont="1" applyFill="1" applyBorder="1" applyAlignment="1">
      <alignment horizontal="center"/>
    </xf>
    <xf numFmtId="0" fontId="60" fillId="29" borderId="15" xfId="0" applyFont="1" applyFill="1" applyBorder="1" applyAlignment="1">
      <alignment horizontal="center"/>
    </xf>
    <xf numFmtId="0" fontId="9" fillId="29" borderId="15" xfId="0" applyFont="1" applyFill="1" applyBorder="1" applyAlignment="1">
      <alignment horizontal="center"/>
    </xf>
    <xf numFmtId="0" fontId="9" fillId="29" borderId="16" xfId="0" applyFont="1" applyFill="1" applyBorder="1" applyAlignment="1">
      <alignment horizontal="center"/>
    </xf>
    <xf numFmtId="0" fontId="9" fillId="29" borderId="55" xfId="0" applyFont="1" applyFill="1" applyBorder="1" applyAlignment="1">
      <alignment horizontal="center"/>
    </xf>
    <xf numFmtId="0" fontId="6" fillId="29" borderId="16" xfId="0" applyFont="1" applyFill="1" applyBorder="1" applyAlignment="1">
      <alignment horizontal="center"/>
    </xf>
    <xf numFmtId="0" fontId="6" fillId="29" borderId="43" xfId="0" applyFont="1" applyFill="1" applyBorder="1" applyAlignment="1">
      <alignment horizontal="center"/>
    </xf>
    <xf numFmtId="0" fontId="6" fillId="0" borderId="28" xfId="0" applyFont="1" applyBorder="1" applyAlignment="1">
      <alignment horizontal="center"/>
    </xf>
    <xf numFmtId="0" fontId="0" fillId="30" borderId="26" xfId="0" applyFill="1" applyBorder="1"/>
    <xf numFmtId="0" fontId="124" fillId="30" borderId="24" xfId="0" applyFont="1" applyFill="1" applyBorder="1"/>
    <xf numFmtId="0" fontId="124" fillId="30" borderId="0" xfId="0" applyFont="1" applyFill="1" applyBorder="1"/>
    <xf numFmtId="0" fontId="0" fillId="29" borderId="21" xfId="0" applyFill="1" applyBorder="1"/>
    <xf numFmtId="0" fontId="0" fillId="29" borderId="22" xfId="0" applyFill="1" applyBorder="1"/>
    <xf numFmtId="0" fontId="0" fillId="30" borderId="0" xfId="0" applyFill="1" applyBorder="1"/>
    <xf numFmtId="0" fontId="6" fillId="31" borderId="2" xfId="0" applyFont="1" applyFill="1" applyBorder="1" applyAlignment="1">
      <alignment horizontal="center"/>
    </xf>
    <xf numFmtId="0" fontId="6" fillId="31" borderId="18" xfId="0" applyFont="1" applyFill="1" applyBorder="1" applyAlignment="1">
      <alignment horizontal="center"/>
    </xf>
    <xf numFmtId="0" fontId="6" fillId="31" borderId="3" xfId="0" applyFont="1" applyFill="1" applyBorder="1" applyAlignment="1">
      <alignment horizontal="center"/>
    </xf>
    <xf numFmtId="0" fontId="191" fillId="30" borderId="61" xfId="0" applyFont="1" applyFill="1" applyBorder="1"/>
    <xf numFmtId="0" fontId="0" fillId="29" borderId="37" xfId="0" applyFill="1" applyBorder="1"/>
    <xf numFmtId="0" fontId="151" fillId="50" borderId="3" xfId="0" applyFont="1" applyFill="1" applyBorder="1" applyAlignment="1">
      <alignment horizontal="center"/>
    </xf>
    <xf numFmtId="0" fontId="151" fillId="50" borderId="9" xfId="0" applyFont="1" applyFill="1" applyBorder="1" applyAlignment="1">
      <alignment horizontal="center"/>
    </xf>
    <xf numFmtId="0" fontId="151" fillId="50" borderId="10" xfId="0" applyFont="1" applyFill="1" applyBorder="1" applyAlignment="1">
      <alignment horizontal="center"/>
    </xf>
    <xf numFmtId="0" fontId="151" fillId="50" borderId="38" xfId="0" applyFont="1" applyFill="1" applyBorder="1" applyAlignment="1">
      <alignment horizontal="center"/>
    </xf>
    <xf numFmtId="0" fontId="151" fillId="30" borderId="61" xfId="0" applyFont="1" applyFill="1" applyBorder="1" applyAlignment="1">
      <alignment horizontal="center"/>
    </xf>
    <xf numFmtId="0" fontId="6" fillId="17" borderId="49" xfId="0" applyFont="1" applyFill="1" applyBorder="1" applyAlignment="1">
      <alignment horizontal="center"/>
    </xf>
    <xf numFmtId="0" fontId="6" fillId="17" borderId="50" xfId="0" applyFont="1" applyFill="1" applyBorder="1" applyAlignment="1">
      <alignment horizontal="center"/>
    </xf>
    <xf numFmtId="0" fontId="151" fillId="48" borderId="0" xfId="0" applyFont="1" applyFill="1" applyBorder="1"/>
    <xf numFmtId="0" fontId="118" fillId="48" borderId="0" xfId="0" applyFont="1" applyFill="1" applyBorder="1"/>
    <xf numFmtId="0" fontId="151" fillId="48" borderId="19" xfId="0" applyFont="1" applyFill="1" applyBorder="1" applyAlignment="1">
      <alignment horizontal="center"/>
    </xf>
    <xf numFmtId="0" fontId="151" fillId="48" borderId="41" xfId="0" applyFont="1" applyFill="1" applyBorder="1" applyAlignment="1">
      <alignment horizontal="center"/>
    </xf>
    <xf numFmtId="0" fontId="151" fillId="48" borderId="40" xfId="0" applyFont="1" applyFill="1" applyBorder="1" applyAlignment="1">
      <alignment horizontal="center"/>
    </xf>
    <xf numFmtId="0" fontId="118" fillId="30" borderId="61" xfId="0" applyFont="1" applyFill="1" applyBorder="1"/>
    <xf numFmtId="0" fontId="0" fillId="30" borderId="25" xfId="0" applyFill="1" applyBorder="1"/>
    <xf numFmtId="0" fontId="151" fillId="33" borderId="3" xfId="0" applyFont="1" applyFill="1" applyBorder="1"/>
    <xf numFmtId="0" fontId="118" fillId="33" borderId="3" xfId="0" applyFont="1" applyFill="1" applyBorder="1"/>
    <xf numFmtId="0" fontId="151" fillId="51" borderId="19" xfId="0" applyFont="1" applyFill="1" applyBorder="1" applyAlignment="1">
      <alignment horizontal="center"/>
    </xf>
    <xf numFmtId="0" fontId="151" fillId="51" borderId="41" xfId="0" applyFont="1" applyFill="1" applyBorder="1" applyAlignment="1">
      <alignment horizontal="center"/>
    </xf>
    <xf numFmtId="0" fontId="151" fillId="51" borderId="40" xfId="0" applyFont="1" applyFill="1" applyBorder="1" applyAlignment="1">
      <alignment horizontal="center"/>
    </xf>
    <xf numFmtId="0" fontId="0" fillId="30" borderId="17" xfId="0" applyFill="1" applyBorder="1"/>
    <xf numFmtId="0" fontId="0" fillId="30" borderId="24" xfId="0" applyFill="1" applyBorder="1"/>
    <xf numFmtId="0" fontId="151" fillId="49" borderId="20" xfId="0" applyFont="1" applyFill="1" applyBorder="1"/>
    <xf numFmtId="0" fontId="67" fillId="49" borderId="20" xfId="0" applyFont="1" applyFill="1" applyBorder="1"/>
    <xf numFmtId="0" fontId="151" fillId="49" borderId="31" xfId="0" applyFont="1" applyFill="1" applyBorder="1" applyAlignment="1">
      <alignment horizontal="center"/>
    </xf>
    <xf numFmtId="0" fontId="151" fillId="49" borderId="29" xfId="0" applyFont="1" applyFill="1" applyBorder="1" applyAlignment="1">
      <alignment horizontal="center"/>
    </xf>
    <xf numFmtId="0" fontId="151" fillId="49" borderId="30" xfId="0" applyFont="1" applyFill="1" applyBorder="1" applyAlignment="1">
      <alignment horizontal="center"/>
    </xf>
    <xf numFmtId="0" fontId="67" fillId="30" borderId="61" xfId="0" applyFont="1" applyFill="1" applyBorder="1"/>
    <xf numFmtId="0" fontId="127" fillId="14" borderId="2" xfId="0" applyFont="1" applyFill="1" applyBorder="1"/>
    <xf numFmtId="0" fontId="132" fillId="14" borderId="3" xfId="0" applyFont="1" applyFill="1" applyBorder="1"/>
    <xf numFmtId="0" fontId="132" fillId="14" borderId="21" xfId="0" applyFont="1" applyFill="1" applyBorder="1"/>
    <xf numFmtId="0" fontId="127" fillId="14" borderId="21" xfId="0" applyFont="1" applyFill="1" applyBorder="1"/>
    <xf numFmtId="0" fontId="127" fillId="14" borderId="37" xfId="0" applyFont="1" applyFill="1" applyBorder="1"/>
    <xf numFmtId="0" fontId="192" fillId="0" borderId="0" xfId="0" applyFont="1" applyBorder="1" applyAlignment="1">
      <alignment vertical="center"/>
    </xf>
    <xf numFmtId="0" fontId="130" fillId="26" borderId="1" xfId="0" applyFont="1" applyFill="1" applyBorder="1" applyAlignment="1">
      <alignment horizontal="center"/>
    </xf>
    <xf numFmtId="0" fontId="2" fillId="50" borderId="1" xfId="0" applyFont="1" applyFill="1" applyBorder="1" applyAlignment="1">
      <alignment horizontal="center" vertical="center"/>
    </xf>
    <xf numFmtId="0" fontId="2" fillId="50" borderId="27" xfId="0" applyFont="1" applyFill="1" applyBorder="1" applyAlignment="1">
      <alignment horizontal="center" vertical="center"/>
    </xf>
    <xf numFmtId="0" fontId="2" fillId="50" borderId="28" xfId="0" applyFont="1" applyFill="1" applyBorder="1" applyAlignment="1">
      <alignment horizontal="center" vertical="center"/>
    </xf>
    <xf numFmtId="0" fontId="2" fillId="48" borderId="28" xfId="0" applyFont="1" applyFill="1" applyBorder="1" applyAlignment="1">
      <alignment horizontal="center" vertical="center"/>
    </xf>
    <xf numFmtId="0" fontId="2" fillId="48" borderId="27" xfId="0" applyFont="1" applyFill="1" applyBorder="1" applyAlignment="1">
      <alignment horizontal="center" vertical="center"/>
    </xf>
    <xf numFmtId="0" fontId="2" fillId="51" borderId="28" xfId="0" applyFont="1" applyFill="1" applyBorder="1" applyAlignment="1">
      <alignment horizontal="center" vertical="center"/>
    </xf>
    <xf numFmtId="0" fontId="2" fillId="51" borderId="27" xfId="0" applyFont="1" applyFill="1" applyBorder="1" applyAlignment="1">
      <alignment horizontal="center" vertical="center"/>
    </xf>
    <xf numFmtId="0" fontId="2" fillId="49" borderId="28" xfId="0" applyFont="1" applyFill="1" applyBorder="1" applyAlignment="1">
      <alignment horizontal="center" vertical="center"/>
    </xf>
    <xf numFmtId="0" fontId="2" fillId="49" borderId="27" xfId="0" applyFont="1" applyFill="1" applyBorder="1" applyAlignment="1">
      <alignment horizontal="center" vertical="center"/>
    </xf>
    <xf numFmtId="0" fontId="9" fillId="29" borderId="31" xfId="0" applyFont="1" applyFill="1" applyBorder="1" applyAlignment="1">
      <alignment horizontal="center" vertical="center"/>
    </xf>
    <xf numFmtId="0" fontId="9" fillId="29" borderId="29" xfId="0" applyFont="1" applyFill="1" applyBorder="1" applyAlignment="1">
      <alignment horizontal="center" vertical="center"/>
    </xf>
    <xf numFmtId="0" fontId="9" fillId="29" borderId="30" xfId="0" applyFont="1" applyFill="1" applyBorder="1" applyAlignment="1">
      <alignment horizontal="center" vertical="center"/>
    </xf>
    <xf numFmtId="0" fontId="60" fillId="26" borderId="1" xfId="0" applyFont="1" applyFill="1" applyBorder="1" applyAlignment="1">
      <alignment horizontal="center"/>
    </xf>
    <xf numFmtId="0" fontId="2" fillId="26" borderId="1" xfId="0" applyFont="1" applyFill="1" applyBorder="1" applyAlignment="1">
      <alignment horizontal="center"/>
    </xf>
    <xf numFmtId="0" fontId="1" fillId="0" borderId="0" xfId="0" applyFont="1" applyBorder="1"/>
    <xf numFmtId="0" fontId="6" fillId="32" borderId="2" xfId="0" applyFont="1" applyFill="1" applyBorder="1"/>
    <xf numFmtId="0" fontId="168" fillId="13" borderId="26" xfId="0" applyFont="1" applyFill="1" applyBorder="1"/>
    <xf numFmtId="0" fontId="168" fillId="20" borderId="15" xfId="0" applyFont="1" applyFill="1" applyBorder="1"/>
    <xf numFmtId="0" fontId="0" fillId="20" borderId="44" xfId="0" applyFill="1" applyBorder="1"/>
    <xf numFmtId="0" fontId="168" fillId="0" borderId="26" xfId="0" applyFont="1" applyBorder="1"/>
    <xf numFmtId="0" fontId="168" fillId="8" borderId="2" xfId="0" applyFont="1" applyFill="1" applyBorder="1"/>
    <xf numFmtId="0" fontId="6" fillId="8" borderId="17" xfId="0" applyFont="1" applyFill="1" applyBorder="1" applyAlignment="1">
      <alignment horizontal="center"/>
    </xf>
    <xf numFmtId="0" fontId="36" fillId="8" borderId="20" xfId="0" applyFont="1" applyFill="1" applyBorder="1" applyAlignment="1">
      <alignment horizontal="center"/>
    </xf>
    <xf numFmtId="0" fontId="36" fillId="8" borderId="17" xfId="0" applyFont="1" applyFill="1" applyBorder="1" applyAlignment="1">
      <alignment horizontal="center"/>
    </xf>
    <xf numFmtId="0" fontId="194" fillId="8" borderId="25" xfId="0" applyFont="1" applyFill="1" applyBorder="1" applyAlignment="1">
      <alignment horizontal="center"/>
    </xf>
    <xf numFmtId="0" fontId="6" fillId="8" borderId="25" xfId="0" applyFont="1" applyFill="1" applyBorder="1" applyAlignment="1">
      <alignment horizontal="center"/>
    </xf>
    <xf numFmtId="0" fontId="195" fillId="8" borderId="17" xfId="0" applyFont="1" applyFill="1" applyBorder="1" applyAlignment="1">
      <alignment horizontal="center"/>
    </xf>
    <xf numFmtId="0" fontId="195" fillId="8" borderId="20" xfId="0" applyFont="1" applyFill="1" applyBorder="1" applyAlignment="1">
      <alignment horizontal="center"/>
    </xf>
    <xf numFmtId="0" fontId="171" fillId="8" borderId="20" xfId="0" applyFont="1" applyFill="1" applyBorder="1" applyAlignment="1">
      <alignment horizontal="center"/>
    </xf>
    <xf numFmtId="0" fontId="168" fillId="17" borderId="23" xfId="0" applyFont="1" applyFill="1" applyBorder="1" applyAlignment="1">
      <alignment horizontal="center"/>
    </xf>
    <xf numFmtId="0" fontId="6" fillId="8" borderId="22" xfId="0" applyFont="1" applyFill="1" applyBorder="1" applyAlignment="1">
      <alignment horizontal="center"/>
    </xf>
    <xf numFmtId="0" fontId="36" fillId="8" borderId="21" xfId="0" applyFont="1" applyFill="1" applyBorder="1" applyAlignment="1">
      <alignment horizontal="center"/>
    </xf>
    <xf numFmtId="0" fontId="36" fillId="8" borderId="22" xfId="0" applyFont="1" applyFill="1" applyBorder="1" applyAlignment="1">
      <alignment horizontal="center"/>
    </xf>
    <xf numFmtId="0" fontId="171" fillId="8" borderId="21" xfId="0" applyFont="1" applyFill="1" applyBorder="1" applyAlignment="1">
      <alignment horizontal="center"/>
    </xf>
    <xf numFmtId="0" fontId="177" fillId="20" borderId="24" xfId="0" applyFont="1" applyFill="1" applyBorder="1" applyAlignment="1">
      <alignment horizontal="center"/>
    </xf>
    <xf numFmtId="0" fontId="171" fillId="20" borderId="24" xfId="0" applyFont="1" applyFill="1" applyBorder="1" applyAlignment="1">
      <alignment horizontal="center"/>
    </xf>
    <xf numFmtId="0" fontId="175" fillId="20" borderId="24" xfId="0" applyFont="1" applyFill="1" applyBorder="1" applyAlignment="1">
      <alignment horizontal="center"/>
    </xf>
    <xf numFmtId="0" fontId="0" fillId="20" borderId="0" xfId="0" applyFill="1"/>
    <xf numFmtId="0" fontId="74" fillId="4" borderId="18" xfId="0" applyFont="1" applyFill="1" applyBorder="1" applyAlignment="1">
      <alignment horizontal="center"/>
    </xf>
    <xf numFmtId="0" fontId="74" fillId="29" borderId="24" xfId="0" applyFont="1" applyFill="1" applyBorder="1" applyAlignment="1">
      <alignment horizontal="center"/>
    </xf>
    <xf numFmtId="0" fontId="1" fillId="29" borderId="26" xfId="0" applyFont="1" applyFill="1" applyBorder="1"/>
    <xf numFmtId="0" fontId="60" fillId="0" borderId="18" xfId="0" applyFont="1" applyBorder="1" applyAlignment="1">
      <alignment horizontal="center"/>
    </xf>
    <xf numFmtId="0" fontId="195" fillId="17" borderId="2" xfId="0" applyFont="1" applyFill="1" applyBorder="1" applyAlignment="1">
      <alignment horizontal="center"/>
    </xf>
    <xf numFmtId="0" fontId="171" fillId="2" borderId="26" xfId="0" applyFont="1" applyFill="1" applyBorder="1" applyAlignment="1">
      <alignment horizontal="center"/>
    </xf>
    <xf numFmtId="0" fontId="171" fillId="2" borderId="24" xfId="0" applyFont="1" applyFill="1" applyBorder="1" applyAlignment="1">
      <alignment horizontal="center"/>
    </xf>
    <xf numFmtId="0" fontId="171" fillId="52" borderId="25" xfId="0" applyFont="1" applyFill="1" applyBorder="1" applyAlignment="1">
      <alignment horizontal="center"/>
    </xf>
    <xf numFmtId="0" fontId="171" fillId="52" borderId="17" xfId="0" applyFont="1" applyFill="1" applyBorder="1" applyAlignment="1">
      <alignment horizontal="center"/>
    </xf>
    <xf numFmtId="0" fontId="168" fillId="13" borderId="18" xfId="0" applyFont="1" applyFill="1" applyBorder="1"/>
    <xf numFmtId="0" fontId="168" fillId="20" borderId="26" xfId="0" applyFont="1" applyFill="1" applyBorder="1"/>
    <xf numFmtId="49" fontId="6" fillId="0" borderId="18" xfId="0" applyNumberFormat="1" applyFont="1" applyBorder="1" applyAlignment="1">
      <alignment horizontal="center"/>
    </xf>
    <xf numFmtId="49" fontId="6" fillId="20" borderId="3" xfId="0" applyNumberFormat="1" applyFont="1" applyFill="1" applyBorder="1" applyAlignment="1">
      <alignment horizontal="center"/>
    </xf>
    <xf numFmtId="49" fontId="6" fillId="20" borderId="18" xfId="0" applyNumberFormat="1" applyFont="1" applyFill="1" applyBorder="1" applyAlignment="1">
      <alignment horizontal="center"/>
    </xf>
    <xf numFmtId="49" fontId="6" fillId="0" borderId="3" xfId="0" applyNumberFormat="1" applyFont="1" applyBorder="1" applyAlignment="1">
      <alignment horizontal="center"/>
    </xf>
    <xf numFmtId="49" fontId="6" fillId="0" borderId="4" xfId="0" applyNumberFormat="1" applyFont="1" applyBorder="1" applyAlignment="1">
      <alignment horizontal="center"/>
    </xf>
    <xf numFmtId="0" fontId="194" fillId="8" borderId="24" xfId="0" applyFont="1" applyFill="1" applyBorder="1" applyAlignment="1">
      <alignment horizontal="center"/>
    </xf>
    <xf numFmtId="0" fontId="36" fillId="8" borderId="0" xfId="0" applyFont="1" applyFill="1" applyBorder="1" applyAlignment="1">
      <alignment horizontal="center"/>
    </xf>
    <xf numFmtId="0" fontId="195" fillId="8" borderId="24" xfId="0" applyFont="1" applyFill="1" applyBorder="1" applyAlignment="1">
      <alignment horizontal="center"/>
    </xf>
    <xf numFmtId="0" fontId="36" fillId="8" borderId="24" xfId="0" applyFont="1" applyFill="1" applyBorder="1" applyAlignment="1">
      <alignment horizontal="center"/>
    </xf>
    <xf numFmtId="0" fontId="6" fillId="8" borderId="24" xfId="0" applyFont="1" applyFill="1" applyBorder="1" applyAlignment="1">
      <alignment horizontal="center"/>
    </xf>
    <xf numFmtId="0" fontId="194" fillId="8" borderId="26" xfId="0" applyFont="1" applyFill="1" applyBorder="1" applyAlignment="1">
      <alignment horizontal="center"/>
    </xf>
    <xf numFmtId="0" fontId="168" fillId="8" borderId="23" xfId="0" applyFont="1" applyFill="1" applyBorder="1"/>
    <xf numFmtId="0" fontId="195" fillId="8" borderId="0" xfId="0" applyFont="1" applyFill="1" applyBorder="1" applyAlignment="1">
      <alignment horizontal="center"/>
    </xf>
    <xf numFmtId="0" fontId="6" fillId="8" borderId="26" xfId="0" applyFont="1" applyFill="1" applyBorder="1" applyAlignment="1">
      <alignment horizontal="center"/>
    </xf>
    <xf numFmtId="0" fontId="171" fillId="8" borderId="22" xfId="0" applyFont="1" applyFill="1" applyBorder="1" applyAlignment="1">
      <alignment horizontal="center"/>
    </xf>
    <xf numFmtId="0" fontId="195" fillId="8" borderId="22" xfId="0" applyFont="1" applyFill="1" applyBorder="1" applyAlignment="1">
      <alignment horizontal="center"/>
    </xf>
    <xf numFmtId="0" fontId="195" fillId="8" borderId="21" xfId="0" applyFont="1" applyFill="1" applyBorder="1" applyAlignment="1">
      <alignment horizontal="center"/>
    </xf>
    <xf numFmtId="0" fontId="176" fillId="20" borderId="24" xfId="0" applyFont="1" applyFill="1" applyBorder="1" applyAlignment="1">
      <alignment horizontal="center"/>
    </xf>
    <xf numFmtId="0" fontId="130" fillId="20" borderId="24" xfId="0" applyFont="1" applyFill="1" applyBorder="1" applyAlignment="1">
      <alignment horizontal="center" vertical="center"/>
    </xf>
    <xf numFmtId="0" fontId="9" fillId="53" borderId="2" xfId="0" applyFont="1" applyFill="1" applyBorder="1"/>
    <xf numFmtId="0" fontId="0" fillId="53" borderId="20" xfId="0" applyFill="1" applyBorder="1"/>
    <xf numFmtId="0" fontId="9" fillId="53" borderId="20" xfId="0" applyFont="1" applyFill="1" applyBorder="1"/>
    <xf numFmtId="0" fontId="6" fillId="53" borderId="20" xfId="0" applyFont="1" applyFill="1" applyBorder="1"/>
    <xf numFmtId="0" fontId="0" fillId="53" borderId="5" xfId="0" applyFill="1" applyBorder="1"/>
    <xf numFmtId="0" fontId="0" fillId="53" borderId="3" xfId="0" applyFill="1" applyBorder="1"/>
    <xf numFmtId="0" fontId="0" fillId="53" borderId="4" xfId="0" applyFill="1" applyBorder="1"/>
    <xf numFmtId="0" fontId="196" fillId="0" borderId="23" xfId="0" applyFont="1" applyBorder="1"/>
    <xf numFmtId="0" fontId="0" fillId="0" borderId="56" xfId="0" applyBorder="1"/>
    <xf numFmtId="0" fontId="0" fillId="0" borderId="57" xfId="0" applyBorder="1"/>
    <xf numFmtId="0" fontId="0" fillId="0" borderId="62" xfId="0" applyBorder="1"/>
    <xf numFmtId="0" fontId="0" fillId="0" borderId="11" xfId="0" applyBorder="1"/>
    <xf numFmtId="0" fontId="0" fillId="4" borderId="33" xfId="0" applyFill="1" applyBorder="1"/>
    <xf numFmtId="0" fontId="0" fillId="0" borderId="34" xfId="0" applyBorder="1"/>
    <xf numFmtId="0" fontId="0" fillId="4" borderId="34" xfId="0" applyFill="1" applyBorder="1"/>
    <xf numFmtId="0" fontId="6" fillId="4" borderId="34" xfId="0" applyFont="1" applyFill="1" applyBorder="1" applyAlignment="1">
      <alignment horizontal="left"/>
    </xf>
    <xf numFmtId="0" fontId="0" fillId="0" borderId="35" xfId="0" applyBorder="1"/>
    <xf numFmtId="0" fontId="0" fillId="4" borderId="3" xfId="0" applyFill="1" applyBorder="1"/>
    <xf numFmtId="0" fontId="6" fillId="4" borderId="2" xfId="0" applyFont="1" applyFill="1" applyBorder="1"/>
    <xf numFmtId="0" fontId="6" fillId="4" borderId="3" xfId="0" applyFont="1" applyFill="1" applyBorder="1"/>
    <xf numFmtId="0" fontId="6" fillId="4" borderId="17" xfId="0" applyFont="1" applyFill="1" applyBorder="1" applyAlignment="1">
      <alignment horizontal="center"/>
    </xf>
    <xf numFmtId="0" fontId="0" fillId="4" borderId="44" xfId="0" applyFill="1" applyBorder="1"/>
    <xf numFmtId="0" fontId="0" fillId="4" borderId="45" xfId="0" applyFill="1" applyBorder="1"/>
    <xf numFmtId="0" fontId="0" fillId="4" borderId="0" xfId="0" applyFill="1" applyBorder="1"/>
    <xf numFmtId="0" fontId="0" fillId="4" borderId="24" xfId="0" applyFill="1" applyBorder="1"/>
    <xf numFmtId="0" fontId="36" fillId="12" borderId="20" xfId="0" applyFont="1" applyFill="1" applyBorder="1" applyAlignment="1">
      <alignment horizontal="center"/>
    </xf>
    <xf numFmtId="0" fontId="36" fillId="13" borderId="17" xfId="0" applyFont="1" applyFill="1" applyBorder="1" applyAlignment="1">
      <alignment horizontal="center"/>
    </xf>
    <xf numFmtId="0" fontId="6" fillId="14" borderId="20" xfId="0" applyFont="1" applyFill="1" applyBorder="1" applyAlignment="1">
      <alignment horizontal="center"/>
    </xf>
    <xf numFmtId="0" fontId="36" fillId="15" borderId="17" xfId="0" applyFont="1" applyFill="1" applyBorder="1" applyAlignment="1">
      <alignment horizontal="center"/>
    </xf>
    <xf numFmtId="0" fontId="36" fillId="16" borderId="20" xfId="0" applyFont="1" applyFill="1" applyBorder="1" applyAlignment="1">
      <alignment horizontal="center"/>
    </xf>
    <xf numFmtId="0" fontId="9" fillId="32" borderId="24" xfId="0" applyFont="1" applyFill="1" applyBorder="1" applyAlignment="1">
      <alignment horizontal="center"/>
    </xf>
    <xf numFmtId="0" fontId="36" fillId="4" borderId="5" xfId="0" applyFont="1" applyFill="1" applyBorder="1" applyAlignment="1">
      <alignment horizontal="center"/>
    </xf>
    <xf numFmtId="0" fontId="6" fillId="4" borderId="20" xfId="0" applyFont="1" applyFill="1" applyBorder="1" applyAlignment="1">
      <alignment horizontal="center"/>
    </xf>
    <xf numFmtId="0" fontId="6" fillId="4" borderId="25" xfId="0" applyFont="1" applyFill="1" applyBorder="1" applyAlignment="1">
      <alignment horizontal="center"/>
    </xf>
    <xf numFmtId="0" fontId="6" fillId="4" borderId="24" xfId="0" applyFont="1" applyFill="1" applyBorder="1"/>
    <xf numFmtId="0" fontId="194" fillId="25" borderId="23" xfId="0" applyFont="1" applyFill="1" applyBorder="1" applyAlignment="1">
      <alignment horizontal="center"/>
    </xf>
    <xf numFmtId="0" fontId="36" fillId="7" borderId="22" xfId="0" applyFont="1" applyFill="1" applyBorder="1" applyAlignment="1">
      <alignment horizontal="center"/>
    </xf>
    <xf numFmtId="0" fontId="36" fillId="9" borderId="22" xfId="0" applyFont="1" applyFill="1" applyBorder="1" applyAlignment="1">
      <alignment horizontal="center"/>
    </xf>
    <xf numFmtId="0" fontId="36" fillId="10" borderId="21" xfId="0" applyFont="1" applyFill="1" applyBorder="1" applyAlignment="1">
      <alignment horizontal="center"/>
    </xf>
    <xf numFmtId="0" fontId="36" fillId="11" borderId="22" xfId="0" applyFont="1" applyFill="1" applyBorder="1" applyAlignment="1">
      <alignment horizontal="center"/>
    </xf>
    <xf numFmtId="0" fontId="36" fillId="12" borderId="21" xfId="0" applyFont="1" applyFill="1" applyBorder="1" applyAlignment="1">
      <alignment horizontal="center"/>
    </xf>
    <xf numFmtId="0" fontId="36" fillId="13" borderId="22" xfId="0" applyFont="1" applyFill="1" applyBorder="1" applyAlignment="1">
      <alignment horizontal="center"/>
    </xf>
    <xf numFmtId="0" fontId="36" fillId="14" borderId="21" xfId="0" applyFont="1" applyFill="1" applyBorder="1" applyAlignment="1">
      <alignment horizontal="center"/>
    </xf>
    <xf numFmtId="0" fontId="36" fillId="15" borderId="22" xfId="0" applyFont="1" applyFill="1" applyBorder="1" applyAlignment="1">
      <alignment horizontal="center"/>
    </xf>
    <xf numFmtId="0" fontId="36" fillId="16" borderId="21" xfId="0" applyFont="1" applyFill="1" applyBorder="1" applyAlignment="1">
      <alignment horizontal="center"/>
    </xf>
    <xf numFmtId="0" fontId="9" fillId="32" borderId="22" xfId="0" applyFont="1" applyFill="1" applyBorder="1" applyAlignment="1">
      <alignment horizontal="center"/>
    </xf>
    <xf numFmtId="0" fontId="36" fillId="4" borderId="37" xfId="0" applyFont="1" applyFill="1" applyBorder="1" applyAlignment="1">
      <alignment horizontal="center"/>
    </xf>
    <xf numFmtId="0" fontId="36" fillId="4" borderId="21" xfId="0" applyFont="1" applyFill="1" applyBorder="1" applyAlignment="1">
      <alignment horizontal="center"/>
    </xf>
    <xf numFmtId="0" fontId="36" fillId="4" borderId="23" xfId="0" applyFont="1" applyFill="1" applyBorder="1" applyAlignment="1">
      <alignment horizontal="center"/>
    </xf>
    <xf numFmtId="0" fontId="36" fillId="4" borderId="22" xfId="0" applyFont="1" applyFill="1" applyBorder="1" applyAlignment="1">
      <alignment horizontal="center"/>
    </xf>
    <xf numFmtId="0" fontId="195" fillId="17" borderId="22" xfId="0" applyFont="1" applyFill="1" applyBorder="1" applyAlignment="1">
      <alignment horizontal="center"/>
    </xf>
    <xf numFmtId="0" fontId="179" fillId="40" borderId="11" xfId="0" applyFont="1" applyFill="1" applyBorder="1" applyAlignment="1">
      <alignment horizontal="center"/>
    </xf>
    <xf numFmtId="0" fontId="197" fillId="40" borderId="24" xfId="0" applyFont="1" applyFill="1" applyBorder="1" applyAlignment="1">
      <alignment horizontal="center"/>
    </xf>
    <xf numFmtId="0" fontId="198" fillId="40" borderId="26" xfId="0" applyFont="1" applyFill="1" applyBorder="1" applyAlignment="1">
      <alignment horizontal="center"/>
    </xf>
    <xf numFmtId="0" fontId="177" fillId="40" borderId="26" xfId="0" applyFont="1" applyFill="1" applyBorder="1" applyAlignment="1">
      <alignment horizontal="center"/>
    </xf>
    <xf numFmtId="0" fontId="36" fillId="25" borderId="2" xfId="0" applyFont="1" applyFill="1" applyBorder="1" applyAlignment="1">
      <alignment horizontal="center"/>
    </xf>
    <xf numFmtId="0" fontId="199" fillId="20" borderId="18" xfId="0" applyFont="1" applyFill="1" applyBorder="1" applyAlignment="1">
      <alignment horizontal="center"/>
    </xf>
    <xf numFmtId="0" fontId="199" fillId="4" borderId="18" xfId="0" applyFont="1" applyFill="1" applyBorder="1" applyAlignment="1">
      <alignment horizontal="center"/>
    </xf>
    <xf numFmtId="3" fontId="180" fillId="32" borderId="18" xfId="0" applyNumberFormat="1" applyFont="1" applyFill="1" applyBorder="1" applyAlignment="1">
      <alignment horizontal="center"/>
    </xf>
    <xf numFmtId="0" fontId="199" fillId="4" borderId="4" xfId="0" applyFont="1" applyFill="1" applyBorder="1" applyAlignment="1">
      <alignment horizontal="center"/>
    </xf>
    <xf numFmtId="0" fontId="199" fillId="4" borderId="2" xfId="0" applyFont="1" applyFill="1" applyBorder="1" applyAlignment="1">
      <alignment horizontal="center"/>
    </xf>
    <xf numFmtId="0" fontId="195" fillId="35" borderId="26" xfId="0" applyFont="1" applyFill="1" applyBorder="1" applyAlignment="1">
      <alignment horizontal="center"/>
    </xf>
    <xf numFmtId="0" fontId="199" fillId="35" borderId="24" xfId="0" applyFont="1" applyFill="1" applyBorder="1" applyAlignment="1">
      <alignment horizontal="center"/>
    </xf>
    <xf numFmtId="0" fontId="199" fillId="4" borderId="11" xfId="0" applyFont="1" applyFill="1" applyBorder="1" applyAlignment="1">
      <alignment horizontal="center"/>
    </xf>
    <xf numFmtId="0" fontId="199" fillId="4" borderId="24" xfId="0" applyFont="1" applyFill="1" applyBorder="1" applyAlignment="1">
      <alignment horizontal="center"/>
    </xf>
    <xf numFmtId="0" fontId="199" fillId="4" borderId="26" xfId="0" applyFont="1" applyFill="1" applyBorder="1" applyAlignment="1">
      <alignment horizontal="center"/>
    </xf>
    <xf numFmtId="0" fontId="199" fillId="29" borderId="26" xfId="0" applyFont="1" applyFill="1" applyBorder="1" applyAlignment="1">
      <alignment horizontal="center"/>
    </xf>
    <xf numFmtId="0" fontId="199" fillId="29" borderId="24" xfId="0" applyFont="1" applyFill="1" applyBorder="1" applyAlignment="1">
      <alignment horizontal="center"/>
    </xf>
    <xf numFmtId="0" fontId="200" fillId="29" borderId="26" xfId="0" applyFont="1" applyFill="1" applyBorder="1"/>
    <xf numFmtId="0" fontId="199" fillId="4" borderId="45" xfId="0" applyFont="1" applyFill="1" applyBorder="1" applyAlignment="1">
      <alignment horizontal="center"/>
    </xf>
    <xf numFmtId="0" fontId="195" fillId="29" borderId="26" xfId="0" applyFont="1" applyFill="1" applyBorder="1" applyAlignment="1">
      <alignment horizontal="center"/>
    </xf>
    <xf numFmtId="0" fontId="195" fillId="25" borderId="2" xfId="0" applyFont="1" applyFill="1" applyBorder="1" applyAlignment="1">
      <alignment horizontal="center"/>
    </xf>
    <xf numFmtId="0" fontId="171" fillId="32" borderId="17" xfId="0" applyFont="1" applyFill="1" applyBorder="1" applyAlignment="1">
      <alignment horizontal="center"/>
    </xf>
    <xf numFmtId="0" fontId="36" fillId="32" borderId="17" xfId="0" applyFont="1" applyFill="1" applyBorder="1" applyAlignment="1">
      <alignment horizontal="center"/>
    </xf>
    <xf numFmtId="0" fontId="36" fillId="52" borderId="3" xfId="0" applyFont="1" applyFill="1" applyBorder="1" applyAlignment="1">
      <alignment horizontal="center"/>
    </xf>
    <xf numFmtId="0" fontId="36" fillId="52" borderId="4" xfId="0" applyFont="1" applyFill="1" applyBorder="1" applyAlignment="1">
      <alignment horizontal="center"/>
    </xf>
    <xf numFmtId="0" fontId="0" fillId="32" borderId="22" xfId="0" applyFill="1" applyBorder="1"/>
    <xf numFmtId="0" fontId="6" fillId="32" borderId="22" xfId="0" applyFont="1" applyFill="1" applyBorder="1" applyAlignment="1">
      <alignment horizontal="center"/>
    </xf>
    <xf numFmtId="0" fontId="168" fillId="0" borderId="25" xfId="0" applyFont="1" applyBorder="1" applyAlignment="1"/>
    <xf numFmtId="0" fontId="0" fillId="0" borderId="26" xfId="0" applyBorder="1" applyAlignment="1"/>
    <xf numFmtId="0" fontId="0" fillId="0" borderId="23" xfId="0" applyBorder="1" applyAlignment="1"/>
    <xf numFmtId="49" fontId="7" fillId="6" borderId="17" xfId="0" applyNumberFormat="1" applyFont="1" applyFill="1" applyBorder="1" applyAlignment="1">
      <alignment horizontal="center"/>
    </xf>
    <xf numFmtId="49" fontId="11" fillId="6" borderId="22" xfId="0" applyNumberFormat="1" applyFont="1" applyFill="1" applyBorder="1" applyAlignment="1">
      <alignment horizontal="center"/>
    </xf>
    <xf numFmtId="49" fontId="7" fillId="6" borderId="5" xfId="0" applyNumberFormat="1" applyFont="1" applyFill="1" applyBorder="1" applyAlignment="1">
      <alignment horizontal="center"/>
    </xf>
    <xf numFmtId="49" fontId="11" fillId="6" borderId="37" xfId="0" applyNumberFormat="1" applyFont="1" applyFill="1" applyBorder="1" applyAlignment="1">
      <alignment horizontal="center"/>
    </xf>
    <xf numFmtId="0" fontId="67" fillId="32" borderId="17" xfId="2" applyFont="1" applyFill="1" applyBorder="1" applyAlignment="1">
      <alignment horizontal="center" vertical="center"/>
    </xf>
    <xf numFmtId="0" fontId="67" fillId="32" borderId="22" xfId="2" applyFont="1" applyFill="1" applyBorder="1" applyAlignment="1">
      <alignment horizontal="center" vertical="center"/>
    </xf>
    <xf numFmtId="0" fontId="32" fillId="15" borderId="17" xfId="2" applyFont="1" applyFill="1" applyBorder="1" applyAlignment="1">
      <alignment horizontal="center"/>
    </xf>
    <xf numFmtId="0" fontId="121" fillId="0" borderId="22" xfId="0" applyFont="1" applyBorder="1" applyAlignment="1">
      <alignment horizontal="center"/>
    </xf>
    <xf numFmtId="0" fontId="120" fillId="20" borderId="17" xfId="2" applyFont="1" applyFill="1" applyBorder="1" applyAlignment="1">
      <alignment horizontal="center"/>
    </xf>
    <xf numFmtId="0" fontId="122" fillId="20" borderId="22" xfId="0" applyFont="1" applyFill="1" applyBorder="1" applyAlignment="1">
      <alignment horizontal="center"/>
    </xf>
    <xf numFmtId="0" fontId="6" fillId="31" borderId="2" xfId="2" applyFont="1" applyFill="1" applyBorder="1" applyAlignment="1">
      <alignment horizontal="center"/>
    </xf>
    <xf numFmtId="0" fontId="6" fillId="31" borderId="3" xfId="2" applyFont="1" applyFill="1" applyBorder="1" applyAlignment="1">
      <alignment horizontal="center"/>
    </xf>
    <xf numFmtId="0" fontId="6" fillId="31" borderId="4" xfId="2" applyFont="1" applyFill="1" applyBorder="1" applyAlignment="1">
      <alignment horizontal="center"/>
    </xf>
    <xf numFmtId="0" fontId="67" fillId="32" borderId="24" xfId="2" applyFont="1" applyFill="1" applyBorder="1" applyAlignment="1">
      <alignment horizontal="center" vertical="center"/>
    </xf>
    <xf numFmtId="0" fontId="67" fillId="32" borderId="25" xfId="2" applyFont="1" applyFill="1" applyBorder="1" applyAlignment="1">
      <alignment horizontal="center" vertical="center"/>
    </xf>
    <xf numFmtId="0" fontId="67" fillId="32" borderId="23" xfId="2" applyFont="1" applyFill="1" applyBorder="1" applyAlignment="1">
      <alignment horizontal="center" vertical="center"/>
    </xf>
    <xf numFmtId="0" fontId="67" fillId="32" borderId="20" xfId="2" applyFont="1" applyFill="1" applyBorder="1" applyAlignment="1">
      <alignment horizontal="center" vertical="center"/>
    </xf>
    <xf numFmtId="0" fontId="67" fillId="32" borderId="5" xfId="2" applyFont="1" applyFill="1" applyBorder="1" applyAlignment="1">
      <alignment horizontal="center" vertical="center"/>
    </xf>
    <xf numFmtId="0" fontId="67" fillId="32" borderId="21" xfId="2" applyFont="1" applyFill="1" applyBorder="1" applyAlignment="1">
      <alignment horizontal="center" vertical="center"/>
    </xf>
    <xf numFmtId="0" fontId="67" fillId="32" borderId="37" xfId="2" applyFont="1" applyFill="1" applyBorder="1" applyAlignment="1">
      <alignment horizontal="center" vertical="center"/>
    </xf>
    <xf numFmtId="49" fontId="130" fillId="6" borderId="17" xfId="0" applyNumberFormat="1" applyFont="1" applyFill="1" applyBorder="1" applyAlignment="1">
      <alignment horizontal="center"/>
    </xf>
    <xf numFmtId="49" fontId="130" fillId="6" borderId="22" xfId="0" applyNumberFormat="1" applyFont="1" applyFill="1" applyBorder="1" applyAlignment="1">
      <alignment horizontal="center"/>
    </xf>
    <xf numFmtId="49" fontId="138" fillId="32" borderId="25" xfId="0" applyNumberFormat="1" applyFont="1" applyFill="1" applyBorder="1" applyAlignment="1">
      <alignment horizontal="center"/>
    </xf>
    <xf numFmtId="0" fontId="11" fillId="32" borderId="23" xfId="0" applyFont="1" applyFill="1" applyBorder="1" applyAlignment="1">
      <alignment horizontal="center"/>
    </xf>
    <xf numFmtId="0" fontId="130" fillId="0" borderId="17" xfId="0" applyFont="1" applyBorder="1" applyAlignment="1">
      <alignment horizontal="center"/>
    </xf>
    <xf numFmtId="0" fontId="130" fillId="0" borderId="22" xfId="0" applyFont="1" applyBorder="1" applyAlignment="1">
      <alignment horizontal="center"/>
    </xf>
    <xf numFmtId="49" fontId="138" fillId="32" borderId="17" xfId="0" applyNumberFormat="1" applyFont="1" applyFill="1" applyBorder="1" applyAlignment="1">
      <alignment horizontal="center"/>
    </xf>
    <xf numFmtId="0" fontId="11" fillId="32" borderId="22" xfId="0" applyFont="1" applyFill="1" applyBorder="1" applyAlignment="1">
      <alignment horizontal="center"/>
    </xf>
    <xf numFmtId="49" fontId="190" fillId="32" borderId="48" xfId="0" applyNumberFormat="1" applyFont="1" applyFill="1" applyBorder="1" applyAlignment="1">
      <alignment horizontal="center"/>
    </xf>
    <xf numFmtId="49" fontId="193" fillId="32" borderId="3" xfId="0" applyNumberFormat="1" applyFont="1" applyFill="1" applyBorder="1" applyAlignment="1">
      <alignment horizontal="center"/>
    </xf>
    <xf numFmtId="49" fontId="193" fillId="32" borderId="4" xfId="0" applyNumberFormat="1" applyFont="1" applyFill="1" applyBorder="1" applyAlignment="1">
      <alignment horizontal="center"/>
    </xf>
    <xf numFmtId="49" fontId="194" fillId="13" borderId="2" xfId="0" applyNumberFormat="1" applyFont="1" applyFill="1" applyBorder="1" applyAlignment="1">
      <alignment horizontal="center"/>
    </xf>
    <xf numFmtId="0" fontId="194" fillId="13" borderId="3" xfId="0" applyFont="1" applyFill="1" applyBorder="1" applyAlignment="1">
      <alignment horizontal="center"/>
    </xf>
    <xf numFmtId="0" fontId="194" fillId="13" borderId="4" xfId="0" applyFont="1" applyFill="1" applyBorder="1" applyAlignment="1">
      <alignment horizontal="center"/>
    </xf>
  </cellXfs>
  <cellStyles count="7">
    <cellStyle name="Komma" xfId="1" builtinId="3"/>
    <cellStyle name="Komma 2" xfId="3"/>
    <cellStyle name="Komma 3" xfId="4"/>
    <cellStyle name="Standard" xfId="0" builtinId="0"/>
    <cellStyle name="Standard 2" xfId="5"/>
    <cellStyle name="Standard 3" xfId="6"/>
    <cellStyle name="Standard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3" Type="http://schemas.openxmlformats.org/officeDocument/2006/relationships/image" Target="../media/image26.png"/><Relationship Id="rId18" Type="http://schemas.openxmlformats.org/officeDocument/2006/relationships/image" Target="../media/image31.jpeg"/><Relationship Id="rId26" Type="http://schemas.openxmlformats.org/officeDocument/2006/relationships/image" Target="../media/image39.jpeg"/><Relationship Id="rId39" Type="http://schemas.openxmlformats.org/officeDocument/2006/relationships/image" Target="../media/image52.png"/><Relationship Id="rId21" Type="http://schemas.openxmlformats.org/officeDocument/2006/relationships/image" Target="../media/image34.png"/><Relationship Id="rId34" Type="http://schemas.openxmlformats.org/officeDocument/2006/relationships/image" Target="../media/image47.jpeg"/><Relationship Id="rId42" Type="http://schemas.openxmlformats.org/officeDocument/2006/relationships/image" Target="../media/image55.png"/><Relationship Id="rId47" Type="http://schemas.openxmlformats.org/officeDocument/2006/relationships/image" Target="../media/image60.png"/><Relationship Id="rId50" Type="http://schemas.openxmlformats.org/officeDocument/2006/relationships/image" Target="../media/image63.jpeg"/><Relationship Id="rId55" Type="http://schemas.openxmlformats.org/officeDocument/2006/relationships/image" Target="../media/image68.png"/><Relationship Id="rId63" Type="http://schemas.openxmlformats.org/officeDocument/2006/relationships/image" Target="../media/image76.jpeg"/><Relationship Id="rId68" Type="http://schemas.openxmlformats.org/officeDocument/2006/relationships/image" Target="../media/image81.png"/><Relationship Id="rId76" Type="http://schemas.openxmlformats.org/officeDocument/2006/relationships/image" Target="../media/image89.png"/><Relationship Id="rId84" Type="http://schemas.openxmlformats.org/officeDocument/2006/relationships/image" Target="../media/image97.jpeg"/><Relationship Id="rId7" Type="http://schemas.openxmlformats.org/officeDocument/2006/relationships/image" Target="../media/image20.png"/><Relationship Id="rId71" Type="http://schemas.openxmlformats.org/officeDocument/2006/relationships/image" Target="../media/image84.jpeg"/><Relationship Id="rId2" Type="http://schemas.openxmlformats.org/officeDocument/2006/relationships/image" Target="../media/image15.jpeg"/><Relationship Id="rId16" Type="http://schemas.openxmlformats.org/officeDocument/2006/relationships/image" Target="../media/image29.jpeg"/><Relationship Id="rId29" Type="http://schemas.openxmlformats.org/officeDocument/2006/relationships/image" Target="../media/image42.png"/><Relationship Id="rId11" Type="http://schemas.openxmlformats.org/officeDocument/2006/relationships/image" Target="../media/image24.jpeg"/><Relationship Id="rId24" Type="http://schemas.openxmlformats.org/officeDocument/2006/relationships/image" Target="../media/image37.jpeg"/><Relationship Id="rId32" Type="http://schemas.openxmlformats.org/officeDocument/2006/relationships/image" Target="../media/image45.png"/><Relationship Id="rId37" Type="http://schemas.openxmlformats.org/officeDocument/2006/relationships/image" Target="../media/image50.jpeg"/><Relationship Id="rId40" Type="http://schemas.openxmlformats.org/officeDocument/2006/relationships/image" Target="../media/image53.jpeg"/><Relationship Id="rId45" Type="http://schemas.openxmlformats.org/officeDocument/2006/relationships/image" Target="../media/image58.png"/><Relationship Id="rId53" Type="http://schemas.openxmlformats.org/officeDocument/2006/relationships/image" Target="../media/image66.png"/><Relationship Id="rId58" Type="http://schemas.openxmlformats.org/officeDocument/2006/relationships/image" Target="../media/image71.jpeg"/><Relationship Id="rId66" Type="http://schemas.openxmlformats.org/officeDocument/2006/relationships/image" Target="../media/image79.jpeg"/><Relationship Id="rId74" Type="http://schemas.openxmlformats.org/officeDocument/2006/relationships/image" Target="../media/image87.png"/><Relationship Id="rId79" Type="http://schemas.openxmlformats.org/officeDocument/2006/relationships/image" Target="../media/image92.jpeg"/><Relationship Id="rId5" Type="http://schemas.openxmlformats.org/officeDocument/2006/relationships/image" Target="../media/image18.png"/><Relationship Id="rId61" Type="http://schemas.openxmlformats.org/officeDocument/2006/relationships/image" Target="../media/image74.png"/><Relationship Id="rId82" Type="http://schemas.openxmlformats.org/officeDocument/2006/relationships/image" Target="../media/image95.jpeg"/><Relationship Id="rId10" Type="http://schemas.openxmlformats.org/officeDocument/2006/relationships/image" Target="../media/image23.png"/><Relationship Id="rId19" Type="http://schemas.openxmlformats.org/officeDocument/2006/relationships/image" Target="../media/image32.png"/><Relationship Id="rId31" Type="http://schemas.openxmlformats.org/officeDocument/2006/relationships/image" Target="../media/image44.png"/><Relationship Id="rId44" Type="http://schemas.openxmlformats.org/officeDocument/2006/relationships/image" Target="../media/image57.jpeg"/><Relationship Id="rId52" Type="http://schemas.openxmlformats.org/officeDocument/2006/relationships/image" Target="../media/image65.png"/><Relationship Id="rId60" Type="http://schemas.openxmlformats.org/officeDocument/2006/relationships/image" Target="../media/image73.png"/><Relationship Id="rId65" Type="http://schemas.openxmlformats.org/officeDocument/2006/relationships/image" Target="../media/image78.jpeg"/><Relationship Id="rId73" Type="http://schemas.openxmlformats.org/officeDocument/2006/relationships/image" Target="../media/image86.jpeg"/><Relationship Id="rId78" Type="http://schemas.openxmlformats.org/officeDocument/2006/relationships/image" Target="../media/image91.jpeg"/><Relationship Id="rId81" Type="http://schemas.openxmlformats.org/officeDocument/2006/relationships/image" Target="../media/image94.jpe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jpeg"/><Relationship Id="rId22" Type="http://schemas.openxmlformats.org/officeDocument/2006/relationships/image" Target="../media/image35.jpeg"/><Relationship Id="rId27" Type="http://schemas.openxmlformats.org/officeDocument/2006/relationships/image" Target="../media/image40.jpeg"/><Relationship Id="rId30" Type="http://schemas.openxmlformats.org/officeDocument/2006/relationships/image" Target="../media/image43.jpeg"/><Relationship Id="rId35" Type="http://schemas.openxmlformats.org/officeDocument/2006/relationships/image" Target="../media/image48.png"/><Relationship Id="rId43" Type="http://schemas.openxmlformats.org/officeDocument/2006/relationships/image" Target="../media/image56.jpeg"/><Relationship Id="rId48" Type="http://schemas.openxmlformats.org/officeDocument/2006/relationships/image" Target="../media/image61.png"/><Relationship Id="rId56" Type="http://schemas.openxmlformats.org/officeDocument/2006/relationships/image" Target="../media/image69.png"/><Relationship Id="rId64" Type="http://schemas.openxmlformats.org/officeDocument/2006/relationships/image" Target="../media/image77.jpeg"/><Relationship Id="rId69" Type="http://schemas.openxmlformats.org/officeDocument/2006/relationships/image" Target="../media/image82.png"/><Relationship Id="rId77" Type="http://schemas.openxmlformats.org/officeDocument/2006/relationships/image" Target="../media/image90.jpeg"/><Relationship Id="rId8" Type="http://schemas.openxmlformats.org/officeDocument/2006/relationships/image" Target="../media/image21.jpeg"/><Relationship Id="rId51" Type="http://schemas.openxmlformats.org/officeDocument/2006/relationships/image" Target="../media/image64.jpeg"/><Relationship Id="rId72" Type="http://schemas.openxmlformats.org/officeDocument/2006/relationships/image" Target="../media/image85.jpeg"/><Relationship Id="rId80" Type="http://schemas.openxmlformats.org/officeDocument/2006/relationships/image" Target="../media/image93.jpeg"/><Relationship Id="rId3" Type="http://schemas.openxmlformats.org/officeDocument/2006/relationships/image" Target="../media/image16.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33" Type="http://schemas.openxmlformats.org/officeDocument/2006/relationships/image" Target="../media/image46.jpeg"/><Relationship Id="rId38" Type="http://schemas.openxmlformats.org/officeDocument/2006/relationships/image" Target="../media/image51.png"/><Relationship Id="rId46" Type="http://schemas.openxmlformats.org/officeDocument/2006/relationships/image" Target="../media/image59.png"/><Relationship Id="rId59" Type="http://schemas.openxmlformats.org/officeDocument/2006/relationships/image" Target="../media/image72.png"/><Relationship Id="rId67" Type="http://schemas.openxmlformats.org/officeDocument/2006/relationships/image" Target="../media/image80.png"/><Relationship Id="rId20" Type="http://schemas.openxmlformats.org/officeDocument/2006/relationships/image" Target="../media/image33.png"/><Relationship Id="rId41" Type="http://schemas.openxmlformats.org/officeDocument/2006/relationships/image" Target="../media/image54.jpeg"/><Relationship Id="rId54" Type="http://schemas.openxmlformats.org/officeDocument/2006/relationships/image" Target="../media/image67.jpeg"/><Relationship Id="rId62" Type="http://schemas.openxmlformats.org/officeDocument/2006/relationships/image" Target="../media/image75.jpeg"/><Relationship Id="rId70" Type="http://schemas.openxmlformats.org/officeDocument/2006/relationships/image" Target="../media/image83.png"/><Relationship Id="rId75" Type="http://schemas.openxmlformats.org/officeDocument/2006/relationships/image" Target="../media/image88.jpeg"/><Relationship Id="rId83" Type="http://schemas.openxmlformats.org/officeDocument/2006/relationships/image" Target="../media/image96.jpeg"/><Relationship Id="rId1" Type="http://schemas.openxmlformats.org/officeDocument/2006/relationships/image" Target="../media/image14.png"/><Relationship Id="rId6" Type="http://schemas.openxmlformats.org/officeDocument/2006/relationships/image" Target="../media/image19.png"/><Relationship Id="rId15" Type="http://schemas.openxmlformats.org/officeDocument/2006/relationships/image" Target="../media/image28.png"/><Relationship Id="rId23" Type="http://schemas.openxmlformats.org/officeDocument/2006/relationships/image" Target="../media/image36.png"/><Relationship Id="rId28" Type="http://schemas.openxmlformats.org/officeDocument/2006/relationships/image" Target="../media/image41.jpeg"/><Relationship Id="rId36" Type="http://schemas.openxmlformats.org/officeDocument/2006/relationships/image" Target="../media/image49.png"/><Relationship Id="rId49" Type="http://schemas.openxmlformats.org/officeDocument/2006/relationships/image" Target="../media/image62.jpeg"/><Relationship Id="rId57" Type="http://schemas.openxmlformats.org/officeDocument/2006/relationships/image" Target="../media/image7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4.gif"/><Relationship Id="rId13" Type="http://schemas.openxmlformats.org/officeDocument/2006/relationships/image" Target="../media/image109.gif"/><Relationship Id="rId18" Type="http://schemas.openxmlformats.org/officeDocument/2006/relationships/image" Target="../media/image114.png"/><Relationship Id="rId26" Type="http://schemas.openxmlformats.org/officeDocument/2006/relationships/image" Target="../media/image122.png"/><Relationship Id="rId3" Type="http://schemas.openxmlformats.org/officeDocument/2006/relationships/image" Target="../media/image100.jpeg"/><Relationship Id="rId21" Type="http://schemas.openxmlformats.org/officeDocument/2006/relationships/image" Target="../media/image117.jpeg"/><Relationship Id="rId7" Type="http://schemas.openxmlformats.org/officeDocument/2006/relationships/image" Target="../media/image103.jpeg"/><Relationship Id="rId12" Type="http://schemas.openxmlformats.org/officeDocument/2006/relationships/image" Target="../media/image108.png"/><Relationship Id="rId17" Type="http://schemas.openxmlformats.org/officeDocument/2006/relationships/image" Target="../media/image113.jpeg"/><Relationship Id="rId25" Type="http://schemas.openxmlformats.org/officeDocument/2006/relationships/image" Target="../media/image121.png"/><Relationship Id="rId2" Type="http://schemas.openxmlformats.org/officeDocument/2006/relationships/image" Target="../media/image99.png"/><Relationship Id="rId16" Type="http://schemas.openxmlformats.org/officeDocument/2006/relationships/image" Target="../media/image112.gif"/><Relationship Id="rId20" Type="http://schemas.openxmlformats.org/officeDocument/2006/relationships/image" Target="../media/image116.jpeg"/><Relationship Id="rId1" Type="http://schemas.openxmlformats.org/officeDocument/2006/relationships/image" Target="../media/image98.png"/><Relationship Id="rId6" Type="http://schemas.openxmlformats.org/officeDocument/2006/relationships/image" Target="../media/image102.png"/><Relationship Id="rId11" Type="http://schemas.openxmlformats.org/officeDocument/2006/relationships/image" Target="../media/image107.jpeg"/><Relationship Id="rId24" Type="http://schemas.openxmlformats.org/officeDocument/2006/relationships/image" Target="../media/image120.png"/><Relationship Id="rId5" Type="http://schemas.openxmlformats.org/officeDocument/2006/relationships/image" Target="../media/image101.jpeg"/><Relationship Id="rId15" Type="http://schemas.openxmlformats.org/officeDocument/2006/relationships/image" Target="../media/image111.jpeg"/><Relationship Id="rId23" Type="http://schemas.openxmlformats.org/officeDocument/2006/relationships/image" Target="../media/image119.jpeg"/><Relationship Id="rId28" Type="http://schemas.openxmlformats.org/officeDocument/2006/relationships/image" Target="../media/image124.gif"/><Relationship Id="rId10" Type="http://schemas.openxmlformats.org/officeDocument/2006/relationships/image" Target="../media/image106.png"/><Relationship Id="rId19" Type="http://schemas.openxmlformats.org/officeDocument/2006/relationships/image" Target="../media/image115.jpeg"/><Relationship Id="rId4" Type="http://schemas.openxmlformats.org/officeDocument/2006/relationships/hyperlink" Target="javascript:;" TargetMode="External"/><Relationship Id="rId9" Type="http://schemas.openxmlformats.org/officeDocument/2006/relationships/image" Target="../media/image105.gif"/><Relationship Id="rId14" Type="http://schemas.openxmlformats.org/officeDocument/2006/relationships/image" Target="../media/image110.jpeg"/><Relationship Id="rId22" Type="http://schemas.openxmlformats.org/officeDocument/2006/relationships/image" Target="../media/image118.png"/><Relationship Id="rId27" Type="http://schemas.openxmlformats.org/officeDocument/2006/relationships/image" Target="../media/image1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5</xdr:row>
      <xdr:rowOff>9525</xdr:rowOff>
    </xdr:to>
    <xdr:pic>
      <xdr:nvPicPr>
        <xdr:cNvPr id="2" name="Grafik 2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52</xdr:col>
      <xdr:colOff>0</xdr:colOff>
      <xdr:row>2</xdr:row>
      <xdr:rowOff>22412</xdr:rowOff>
    </xdr:from>
    <xdr:to>
      <xdr:col>52</xdr:col>
      <xdr:colOff>683559</xdr:colOff>
      <xdr:row>5</xdr:row>
      <xdr:rowOff>0</xdr:rowOff>
    </xdr:to>
    <xdr:pic>
      <xdr:nvPicPr>
        <xdr:cNvPr id="2" name="Bild 2" descr="http://www.friesecke.de/Bilder/FSP5.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51375" y="422462"/>
          <a:ext cx="683559" cy="59671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5</xdr:row>
      <xdr:rowOff>0</xdr:rowOff>
    </xdr:from>
    <xdr:to>
      <xdr:col>13</xdr:col>
      <xdr:colOff>19050</xdr:colOff>
      <xdr:row>5</xdr:row>
      <xdr:rowOff>638175</xdr:rowOff>
    </xdr:to>
    <xdr:pic>
      <xdr:nvPicPr>
        <xdr:cNvPr id="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0" y="8858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5</xdr:row>
      <xdr:rowOff>0</xdr:rowOff>
    </xdr:from>
    <xdr:to>
      <xdr:col>14</xdr:col>
      <xdr:colOff>9525</xdr:colOff>
      <xdr:row>6</xdr:row>
      <xdr:rowOff>9525</xdr:rowOff>
    </xdr:to>
    <xdr:pic>
      <xdr:nvPicPr>
        <xdr:cNvPr id="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3775" y="885825"/>
          <a:ext cx="590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0</xdr:rowOff>
    </xdr:from>
    <xdr:to>
      <xdr:col>15</xdr:col>
      <xdr:colOff>0</xdr:colOff>
      <xdr:row>6</xdr:row>
      <xdr:rowOff>9525</xdr:rowOff>
    </xdr:to>
    <xdr:pic>
      <xdr:nvPicPr>
        <xdr:cNvPr id="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24800" y="88582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5</xdr:row>
      <xdr:rowOff>0</xdr:rowOff>
    </xdr:from>
    <xdr:to>
      <xdr:col>15</xdr:col>
      <xdr:colOff>561975</xdr:colOff>
      <xdr:row>5</xdr:row>
      <xdr:rowOff>638175</xdr:rowOff>
    </xdr:to>
    <xdr:pic>
      <xdr:nvPicPr>
        <xdr:cNvPr id="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53450" y="8858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4</xdr:row>
      <xdr:rowOff>342900</xdr:rowOff>
    </xdr:from>
    <xdr:to>
      <xdr:col>16</xdr:col>
      <xdr:colOff>571500</xdr:colOff>
      <xdr:row>6</xdr:row>
      <xdr:rowOff>9525</xdr:rowOff>
    </xdr:to>
    <xdr:pic>
      <xdr:nvPicPr>
        <xdr:cNvPr id="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34475" y="876300"/>
          <a:ext cx="57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571500</xdr:colOff>
      <xdr:row>6</xdr:row>
      <xdr:rowOff>0</xdr:rowOff>
    </xdr:to>
    <xdr:pic>
      <xdr:nvPicPr>
        <xdr:cNvPr id="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15500" y="885825"/>
          <a:ext cx="571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5</xdr:row>
      <xdr:rowOff>0</xdr:rowOff>
    </xdr:from>
    <xdr:to>
      <xdr:col>18</xdr:col>
      <xdr:colOff>571500</xdr:colOff>
      <xdr:row>6</xdr:row>
      <xdr:rowOff>0</xdr:rowOff>
    </xdr:to>
    <xdr:pic>
      <xdr:nvPicPr>
        <xdr:cNvPr id="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96525" y="885825"/>
          <a:ext cx="571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xdr:row>
      <xdr:rowOff>0</xdr:rowOff>
    </xdr:from>
    <xdr:to>
      <xdr:col>8</xdr:col>
      <xdr:colOff>571500</xdr:colOff>
      <xdr:row>5</xdr:row>
      <xdr:rowOff>638175</xdr:rowOff>
    </xdr:to>
    <xdr:pic>
      <xdr:nvPicPr>
        <xdr:cNvPr id="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38650" y="8858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5</xdr:row>
      <xdr:rowOff>0</xdr:rowOff>
    </xdr:from>
    <xdr:to>
      <xdr:col>9</xdr:col>
      <xdr:colOff>561975</xdr:colOff>
      <xdr:row>5</xdr:row>
      <xdr:rowOff>638175</xdr:rowOff>
    </xdr:to>
    <xdr:pic>
      <xdr:nvPicPr>
        <xdr:cNvPr id="1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19675" y="8858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5</xdr:row>
      <xdr:rowOff>0</xdr:rowOff>
    </xdr:from>
    <xdr:to>
      <xdr:col>10</xdr:col>
      <xdr:colOff>561975</xdr:colOff>
      <xdr:row>5</xdr:row>
      <xdr:rowOff>638175</xdr:rowOff>
    </xdr:to>
    <xdr:pic>
      <xdr:nvPicPr>
        <xdr:cNvPr id="1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00700" y="8858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xdr:row>
      <xdr:rowOff>0</xdr:rowOff>
    </xdr:from>
    <xdr:to>
      <xdr:col>11</xdr:col>
      <xdr:colOff>561975</xdr:colOff>
      <xdr:row>5</xdr:row>
      <xdr:rowOff>638175</xdr:rowOff>
    </xdr:to>
    <xdr:pic>
      <xdr:nvPicPr>
        <xdr:cNvPr id="1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81725" y="8858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571500</xdr:colOff>
      <xdr:row>6</xdr:row>
      <xdr:rowOff>9525</xdr:rowOff>
    </xdr:to>
    <xdr:pic>
      <xdr:nvPicPr>
        <xdr:cNvPr id="1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57625"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5</xdr:row>
      <xdr:rowOff>0</xdr:rowOff>
    </xdr:from>
    <xdr:to>
      <xdr:col>6</xdr:col>
      <xdr:colOff>571500</xdr:colOff>
      <xdr:row>6</xdr:row>
      <xdr:rowOff>9525</xdr:rowOff>
    </xdr:to>
    <xdr:pic>
      <xdr:nvPicPr>
        <xdr:cNvPr id="1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76600"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5</xdr:row>
      <xdr:rowOff>0</xdr:rowOff>
    </xdr:from>
    <xdr:to>
      <xdr:col>5</xdr:col>
      <xdr:colOff>571500</xdr:colOff>
      <xdr:row>6</xdr:row>
      <xdr:rowOff>9525</xdr:rowOff>
    </xdr:to>
    <xdr:pic>
      <xdr:nvPicPr>
        <xdr:cNvPr id="1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95575"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571500</xdr:colOff>
      <xdr:row>6</xdr:row>
      <xdr:rowOff>9525</xdr:rowOff>
    </xdr:to>
    <xdr:pic>
      <xdr:nvPicPr>
        <xdr:cNvPr id="1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14550"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571500</xdr:colOff>
      <xdr:row>6</xdr:row>
      <xdr:rowOff>9525</xdr:rowOff>
    </xdr:to>
    <xdr:pic>
      <xdr:nvPicPr>
        <xdr:cNvPr id="1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33525"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xdr:row>
      <xdr:rowOff>0</xdr:rowOff>
    </xdr:from>
    <xdr:to>
      <xdr:col>2</xdr:col>
      <xdr:colOff>571500</xdr:colOff>
      <xdr:row>6</xdr:row>
      <xdr:rowOff>9525</xdr:rowOff>
    </xdr:to>
    <xdr:pic>
      <xdr:nvPicPr>
        <xdr:cNvPr id="1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52500" y="8858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2</xdr:col>
      <xdr:colOff>9525</xdr:colOff>
      <xdr:row>6</xdr:row>
      <xdr:rowOff>19050</xdr:rowOff>
    </xdr:to>
    <xdr:pic>
      <xdr:nvPicPr>
        <xdr:cNvPr id="1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85825"/>
          <a:ext cx="9048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5</xdr:row>
      <xdr:rowOff>0</xdr:rowOff>
    </xdr:from>
    <xdr:to>
      <xdr:col>13</xdr:col>
      <xdr:colOff>19051</xdr:colOff>
      <xdr:row>5</xdr:row>
      <xdr:rowOff>638175</xdr:rowOff>
    </xdr:to>
    <xdr:pic>
      <xdr:nvPicPr>
        <xdr:cNvPr id="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1114425"/>
          <a:ext cx="600076"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5</xdr:row>
      <xdr:rowOff>0</xdr:rowOff>
    </xdr:from>
    <xdr:to>
      <xdr:col>14</xdr:col>
      <xdr:colOff>9525</xdr:colOff>
      <xdr:row>6</xdr:row>
      <xdr:rowOff>9525</xdr:rowOff>
    </xdr:to>
    <xdr:pic>
      <xdr:nvPicPr>
        <xdr:cNvPr id="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114425"/>
          <a:ext cx="590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0</xdr:rowOff>
    </xdr:from>
    <xdr:to>
      <xdr:col>14</xdr:col>
      <xdr:colOff>628649</xdr:colOff>
      <xdr:row>6</xdr:row>
      <xdr:rowOff>9525</xdr:rowOff>
    </xdr:to>
    <xdr:pic>
      <xdr:nvPicPr>
        <xdr:cNvPr id="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1114425"/>
          <a:ext cx="628649"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5</xdr:row>
      <xdr:rowOff>0</xdr:rowOff>
    </xdr:from>
    <xdr:to>
      <xdr:col>15</xdr:col>
      <xdr:colOff>561975</xdr:colOff>
      <xdr:row>5</xdr:row>
      <xdr:rowOff>638175</xdr:rowOff>
    </xdr:to>
    <xdr:pic>
      <xdr:nvPicPr>
        <xdr:cNvPr id="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11144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4</xdr:row>
      <xdr:rowOff>342900</xdr:rowOff>
    </xdr:from>
    <xdr:to>
      <xdr:col>16</xdr:col>
      <xdr:colOff>571500</xdr:colOff>
      <xdr:row>6</xdr:row>
      <xdr:rowOff>9525</xdr:rowOff>
    </xdr:to>
    <xdr:pic>
      <xdr:nvPicPr>
        <xdr:cNvPr id="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1104900"/>
          <a:ext cx="57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571500</xdr:colOff>
      <xdr:row>6</xdr:row>
      <xdr:rowOff>0</xdr:rowOff>
    </xdr:to>
    <xdr:pic>
      <xdr:nvPicPr>
        <xdr:cNvPr id="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1114425"/>
          <a:ext cx="571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5</xdr:row>
      <xdr:rowOff>0</xdr:rowOff>
    </xdr:from>
    <xdr:to>
      <xdr:col>18</xdr:col>
      <xdr:colOff>571500</xdr:colOff>
      <xdr:row>6</xdr:row>
      <xdr:rowOff>0</xdr:rowOff>
    </xdr:to>
    <xdr:pic>
      <xdr:nvPicPr>
        <xdr:cNvPr id="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1114425"/>
          <a:ext cx="571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xdr:row>
      <xdr:rowOff>0</xdr:rowOff>
    </xdr:from>
    <xdr:to>
      <xdr:col>8</xdr:col>
      <xdr:colOff>571500</xdr:colOff>
      <xdr:row>5</xdr:row>
      <xdr:rowOff>638175</xdr:rowOff>
    </xdr:to>
    <xdr:pic>
      <xdr:nvPicPr>
        <xdr:cNvPr id="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11144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5</xdr:row>
      <xdr:rowOff>0</xdr:rowOff>
    </xdr:from>
    <xdr:to>
      <xdr:col>9</xdr:col>
      <xdr:colOff>561975</xdr:colOff>
      <xdr:row>5</xdr:row>
      <xdr:rowOff>638175</xdr:rowOff>
    </xdr:to>
    <xdr:pic>
      <xdr:nvPicPr>
        <xdr:cNvPr id="1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11144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5</xdr:row>
      <xdr:rowOff>0</xdr:rowOff>
    </xdr:from>
    <xdr:to>
      <xdr:col>10</xdr:col>
      <xdr:colOff>561975</xdr:colOff>
      <xdr:row>5</xdr:row>
      <xdr:rowOff>638175</xdr:rowOff>
    </xdr:to>
    <xdr:pic>
      <xdr:nvPicPr>
        <xdr:cNvPr id="1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11144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xdr:row>
      <xdr:rowOff>0</xdr:rowOff>
    </xdr:from>
    <xdr:to>
      <xdr:col>11</xdr:col>
      <xdr:colOff>561975</xdr:colOff>
      <xdr:row>5</xdr:row>
      <xdr:rowOff>638175</xdr:rowOff>
    </xdr:to>
    <xdr:pic>
      <xdr:nvPicPr>
        <xdr:cNvPr id="1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11144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571500</xdr:colOff>
      <xdr:row>6</xdr:row>
      <xdr:rowOff>9525</xdr:rowOff>
    </xdr:to>
    <xdr:pic>
      <xdr:nvPicPr>
        <xdr:cNvPr id="1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5</xdr:row>
      <xdr:rowOff>0</xdr:rowOff>
    </xdr:from>
    <xdr:to>
      <xdr:col>6</xdr:col>
      <xdr:colOff>571500</xdr:colOff>
      <xdr:row>6</xdr:row>
      <xdr:rowOff>9525</xdr:rowOff>
    </xdr:to>
    <xdr:pic>
      <xdr:nvPicPr>
        <xdr:cNvPr id="1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5</xdr:row>
      <xdr:rowOff>0</xdr:rowOff>
    </xdr:from>
    <xdr:to>
      <xdr:col>5</xdr:col>
      <xdr:colOff>571500</xdr:colOff>
      <xdr:row>6</xdr:row>
      <xdr:rowOff>9525</xdr:rowOff>
    </xdr:to>
    <xdr:pic>
      <xdr:nvPicPr>
        <xdr:cNvPr id="1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571500</xdr:colOff>
      <xdr:row>6</xdr:row>
      <xdr:rowOff>9525</xdr:rowOff>
    </xdr:to>
    <xdr:pic>
      <xdr:nvPicPr>
        <xdr:cNvPr id="1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571500</xdr:colOff>
      <xdr:row>6</xdr:row>
      <xdr:rowOff>9525</xdr:rowOff>
    </xdr:to>
    <xdr:pic>
      <xdr:nvPicPr>
        <xdr:cNvPr id="1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xdr:row>
      <xdr:rowOff>0</xdr:rowOff>
    </xdr:from>
    <xdr:to>
      <xdr:col>2</xdr:col>
      <xdr:colOff>571500</xdr:colOff>
      <xdr:row>6</xdr:row>
      <xdr:rowOff>9525</xdr:rowOff>
    </xdr:to>
    <xdr:pic>
      <xdr:nvPicPr>
        <xdr:cNvPr id="1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1114425"/>
          <a:ext cx="571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2</xdr:col>
      <xdr:colOff>1772</xdr:colOff>
      <xdr:row>6</xdr:row>
      <xdr:rowOff>19050</xdr:rowOff>
    </xdr:to>
    <xdr:pic>
      <xdr:nvPicPr>
        <xdr:cNvPr id="1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1114425"/>
          <a:ext cx="90664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55</xdr:row>
      <xdr:rowOff>0</xdr:rowOff>
    </xdr:from>
    <xdr:ext cx="594981" cy="638175"/>
    <xdr:pic>
      <xdr:nvPicPr>
        <xdr:cNvPr id="2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8677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55</xdr:row>
      <xdr:rowOff>0</xdr:rowOff>
    </xdr:from>
    <xdr:ext cx="585455" cy="651908"/>
    <xdr:pic>
      <xdr:nvPicPr>
        <xdr:cNvPr id="2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8677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55</xdr:row>
      <xdr:rowOff>0</xdr:rowOff>
    </xdr:from>
    <xdr:ext cx="631308" cy="651908"/>
    <xdr:pic>
      <xdr:nvPicPr>
        <xdr:cNvPr id="2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8677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55</xdr:row>
      <xdr:rowOff>0</xdr:rowOff>
    </xdr:from>
    <xdr:ext cx="561975" cy="638175"/>
    <xdr:pic>
      <xdr:nvPicPr>
        <xdr:cNvPr id="2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54</xdr:row>
      <xdr:rowOff>342900</xdr:rowOff>
    </xdr:from>
    <xdr:ext cx="571500" cy="663427"/>
    <xdr:pic>
      <xdr:nvPicPr>
        <xdr:cNvPr id="2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8582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55</xdr:row>
      <xdr:rowOff>0</xdr:rowOff>
    </xdr:from>
    <xdr:ext cx="571500" cy="642383"/>
    <xdr:pic>
      <xdr:nvPicPr>
        <xdr:cNvPr id="2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8677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55</xdr:row>
      <xdr:rowOff>0</xdr:rowOff>
    </xdr:from>
    <xdr:ext cx="571500" cy="642383"/>
    <xdr:pic>
      <xdr:nvPicPr>
        <xdr:cNvPr id="2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8677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55</xdr:row>
      <xdr:rowOff>0</xdr:rowOff>
    </xdr:from>
    <xdr:ext cx="571500" cy="638175"/>
    <xdr:pic>
      <xdr:nvPicPr>
        <xdr:cNvPr id="2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8677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55</xdr:row>
      <xdr:rowOff>0</xdr:rowOff>
    </xdr:from>
    <xdr:ext cx="561975" cy="638175"/>
    <xdr:pic>
      <xdr:nvPicPr>
        <xdr:cNvPr id="2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55</xdr:row>
      <xdr:rowOff>0</xdr:rowOff>
    </xdr:from>
    <xdr:ext cx="561975" cy="638175"/>
    <xdr:pic>
      <xdr:nvPicPr>
        <xdr:cNvPr id="2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55</xdr:row>
      <xdr:rowOff>0</xdr:rowOff>
    </xdr:from>
    <xdr:ext cx="561975" cy="638175"/>
    <xdr:pic>
      <xdr:nvPicPr>
        <xdr:cNvPr id="3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55</xdr:row>
      <xdr:rowOff>0</xdr:rowOff>
    </xdr:from>
    <xdr:ext cx="571500" cy="651908"/>
    <xdr:pic>
      <xdr:nvPicPr>
        <xdr:cNvPr id="3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55</xdr:row>
      <xdr:rowOff>0</xdr:rowOff>
    </xdr:from>
    <xdr:ext cx="571500" cy="651908"/>
    <xdr:pic>
      <xdr:nvPicPr>
        <xdr:cNvPr id="3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55</xdr:row>
      <xdr:rowOff>0</xdr:rowOff>
    </xdr:from>
    <xdr:ext cx="571500" cy="651908"/>
    <xdr:pic>
      <xdr:nvPicPr>
        <xdr:cNvPr id="3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55</xdr:row>
      <xdr:rowOff>0</xdr:rowOff>
    </xdr:from>
    <xdr:ext cx="571500" cy="651908"/>
    <xdr:pic>
      <xdr:nvPicPr>
        <xdr:cNvPr id="3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55</xdr:row>
      <xdr:rowOff>0</xdr:rowOff>
    </xdr:from>
    <xdr:ext cx="571500" cy="651908"/>
    <xdr:pic>
      <xdr:nvPicPr>
        <xdr:cNvPr id="3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571500" cy="651908"/>
    <xdr:pic>
      <xdr:nvPicPr>
        <xdr:cNvPr id="3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xdr:row>
      <xdr:rowOff>0</xdr:rowOff>
    </xdr:from>
    <xdr:ext cx="906647" cy="661433"/>
    <xdr:pic>
      <xdr:nvPicPr>
        <xdr:cNvPr id="3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8677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103</xdr:row>
      <xdr:rowOff>0</xdr:rowOff>
    </xdr:from>
    <xdr:ext cx="594981" cy="638175"/>
    <xdr:pic>
      <xdr:nvPicPr>
        <xdr:cNvPr id="3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165639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103</xdr:row>
      <xdr:rowOff>0</xdr:rowOff>
    </xdr:from>
    <xdr:ext cx="585455" cy="651908"/>
    <xdr:pic>
      <xdr:nvPicPr>
        <xdr:cNvPr id="3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65639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103</xdr:row>
      <xdr:rowOff>0</xdr:rowOff>
    </xdr:from>
    <xdr:ext cx="631308" cy="651908"/>
    <xdr:pic>
      <xdr:nvPicPr>
        <xdr:cNvPr id="4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165639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103</xdr:row>
      <xdr:rowOff>0</xdr:rowOff>
    </xdr:from>
    <xdr:ext cx="561975" cy="638175"/>
    <xdr:pic>
      <xdr:nvPicPr>
        <xdr:cNvPr id="4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102</xdr:row>
      <xdr:rowOff>342900</xdr:rowOff>
    </xdr:from>
    <xdr:ext cx="571500" cy="663427"/>
    <xdr:pic>
      <xdr:nvPicPr>
        <xdr:cNvPr id="4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165544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103</xdr:row>
      <xdr:rowOff>0</xdr:rowOff>
    </xdr:from>
    <xdr:ext cx="571500" cy="642383"/>
    <xdr:pic>
      <xdr:nvPicPr>
        <xdr:cNvPr id="4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103</xdr:row>
      <xdr:rowOff>0</xdr:rowOff>
    </xdr:from>
    <xdr:ext cx="571500" cy="642383"/>
    <xdr:pic>
      <xdr:nvPicPr>
        <xdr:cNvPr id="4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103</xdr:row>
      <xdr:rowOff>0</xdr:rowOff>
    </xdr:from>
    <xdr:ext cx="571500" cy="638175"/>
    <xdr:pic>
      <xdr:nvPicPr>
        <xdr:cNvPr id="4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165639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103</xdr:row>
      <xdr:rowOff>0</xdr:rowOff>
    </xdr:from>
    <xdr:ext cx="561975" cy="638175"/>
    <xdr:pic>
      <xdr:nvPicPr>
        <xdr:cNvPr id="4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103</xdr:row>
      <xdr:rowOff>0</xdr:rowOff>
    </xdr:from>
    <xdr:ext cx="561975" cy="638175"/>
    <xdr:pic>
      <xdr:nvPicPr>
        <xdr:cNvPr id="4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103</xdr:row>
      <xdr:rowOff>0</xdr:rowOff>
    </xdr:from>
    <xdr:ext cx="561975" cy="638175"/>
    <xdr:pic>
      <xdr:nvPicPr>
        <xdr:cNvPr id="4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103</xdr:row>
      <xdr:rowOff>0</xdr:rowOff>
    </xdr:from>
    <xdr:ext cx="571500" cy="651908"/>
    <xdr:pic>
      <xdr:nvPicPr>
        <xdr:cNvPr id="4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103</xdr:row>
      <xdr:rowOff>0</xdr:rowOff>
    </xdr:from>
    <xdr:ext cx="571500" cy="651908"/>
    <xdr:pic>
      <xdr:nvPicPr>
        <xdr:cNvPr id="5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103</xdr:row>
      <xdr:rowOff>0</xdr:rowOff>
    </xdr:from>
    <xdr:ext cx="571500" cy="651908"/>
    <xdr:pic>
      <xdr:nvPicPr>
        <xdr:cNvPr id="5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103</xdr:row>
      <xdr:rowOff>0</xdr:rowOff>
    </xdr:from>
    <xdr:ext cx="571500" cy="651908"/>
    <xdr:pic>
      <xdr:nvPicPr>
        <xdr:cNvPr id="5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103</xdr:row>
      <xdr:rowOff>0</xdr:rowOff>
    </xdr:from>
    <xdr:ext cx="571500" cy="651908"/>
    <xdr:pic>
      <xdr:nvPicPr>
        <xdr:cNvPr id="5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103</xdr:row>
      <xdr:rowOff>0</xdr:rowOff>
    </xdr:from>
    <xdr:ext cx="571500" cy="651908"/>
    <xdr:pic>
      <xdr:nvPicPr>
        <xdr:cNvPr id="5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103</xdr:row>
      <xdr:rowOff>0</xdr:rowOff>
    </xdr:from>
    <xdr:ext cx="906647" cy="661433"/>
    <xdr:pic>
      <xdr:nvPicPr>
        <xdr:cNvPr id="5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165639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151</xdr:row>
      <xdr:rowOff>0</xdr:rowOff>
    </xdr:from>
    <xdr:ext cx="594981" cy="638175"/>
    <xdr:pic>
      <xdr:nvPicPr>
        <xdr:cNvPr id="5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241649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151</xdr:row>
      <xdr:rowOff>0</xdr:rowOff>
    </xdr:from>
    <xdr:ext cx="585455" cy="651908"/>
    <xdr:pic>
      <xdr:nvPicPr>
        <xdr:cNvPr id="5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241649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151</xdr:row>
      <xdr:rowOff>0</xdr:rowOff>
    </xdr:from>
    <xdr:ext cx="631308" cy="651908"/>
    <xdr:pic>
      <xdr:nvPicPr>
        <xdr:cNvPr id="5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241649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151</xdr:row>
      <xdr:rowOff>0</xdr:rowOff>
    </xdr:from>
    <xdr:ext cx="561975" cy="638175"/>
    <xdr:pic>
      <xdr:nvPicPr>
        <xdr:cNvPr id="5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150</xdr:row>
      <xdr:rowOff>342900</xdr:rowOff>
    </xdr:from>
    <xdr:ext cx="571500" cy="663427"/>
    <xdr:pic>
      <xdr:nvPicPr>
        <xdr:cNvPr id="6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241554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151</xdr:row>
      <xdr:rowOff>0</xdr:rowOff>
    </xdr:from>
    <xdr:ext cx="571500" cy="642383"/>
    <xdr:pic>
      <xdr:nvPicPr>
        <xdr:cNvPr id="6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151</xdr:row>
      <xdr:rowOff>0</xdr:rowOff>
    </xdr:from>
    <xdr:ext cx="571500" cy="642383"/>
    <xdr:pic>
      <xdr:nvPicPr>
        <xdr:cNvPr id="6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151</xdr:row>
      <xdr:rowOff>0</xdr:rowOff>
    </xdr:from>
    <xdr:ext cx="571500" cy="638175"/>
    <xdr:pic>
      <xdr:nvPicPr>
        <xdr:cNvPr id="6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241649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151</xdr:row>
      <xdr:rowOff>0</xdr:rowOff>
    </xdr:from>
    <xdr:ext cx="561975" cy="638175"/>
    <xdr:pic>
      <xdr:nvPicPr>
        <xdr:cNvPr id="6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151</xdr:row>
      <xdr:rowOff>0</xdr:rowOff>
    </xdr:from>
    <xdr:ext cx="561975" cy="638175"/>
    <xdr:pic>
      <xdr:nvPicPr>
        <xdr:cNvPr id="6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151</xdr:row>
      <xdr:rowOff>0</xdr:rowOff>
    </xdr:from>
    <xdr:ext cx="561975" cy="638175"/>
    <xdr:pic>
      <xdr:nvPicPr>
        <xdr:cNvPr id="6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151</xdr:row>
      <xdr:rowOff>0</xdr:rowOff>
    </xdr:from>
    <xdr:ext cx="571500" cy="651908"/>
    <xdr:pic>
      <xdr:nvPicPr>
        <xdr:cNvPr id="6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151</xdr:row>
      <xdr:rowOff>0</xdr:rowOff>
    </xdr:from>
    <xdr:ext cx="571500" cy="651908"/>
    <xdr:pic>
      <xdr:nvPicPr>
        <xdr:cNvPr id="6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151</xdr:row>
      <xdr:rowOff>0</xdr:rowOff>
    </xdr:from>
    <xdr:ext cx="571500" cy="651908"/>
    <xdr:pic>
      <xdr:nvPicPr>
        <xdr:cNvPr id="6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151</xdr:row>
      <xdr:rowOff>0</xdr:rowOff>
    </xdr:from>
    <xdr:ext cx="571500" cy="651908"/>
    <xdr:pic>
      <xdr:nvPicPr>
        <xdr:cNvPr id="7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151</xdr:row>
      <xdr:rowOff>0</xdr:rowOff>
    </xdr:from>
    <xdr:ext cx="571500" cy="651908"/>
    <xdr:pic>
      <xdr:nvPicPr>
        <xdr:cNvPr id="7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151</xdr:row>
      <xdr:rowOff>0</xdr:rowOff>
    </xdr:from>
    <xdr:ext cx="571500" cy="651908"/>
    <xdr:pic>
      <xdr:nvPicPr>
        <xdr:cNvPr id="7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151</xdr:row>
      <xdr:rowOff>0</xdr:rowOff>
    </xdr:from>
    <xdr:ext cx="906647" cy="661433"/>
    <xdr:pic>
      <xdr:nvPicPr>
        <xdr:cNvPr id="7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241649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199</xdr:row>
      <xdr:rowOff>0</xdr:rowOff>
    </xdr:from>
    <xdr:ext cx="594981" cy="638175"/>
    <xdr:pic>
      <xdr:nvPicPr>
        <xdr:cNvPr id="7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17373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199</xdr:row>
      <xdr:rowOff>0</xdr:rowOff>
    </xdr:from>
    <xdr:ext cx="585455" cy="651908"/>
    <xdr:pic>
      <xdr:nvPicPr>
        <xdr:cNvPr id="7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17373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199</xdr:row>
      <xdr:rowOff>0</xdr:rowOff>
    </xdr:from>
    <xdr:ext cx="631308" cy="651908"/>
    <xdr:pic>
      <xdr:nvPicPr>
        <xdr:cNvPr id="7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17373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199</xdr:row>
      <xdr:rowOff>0</xdr:rowOff>
    </xdr:from>
    <xdr:ext cx="561975" cy="638175"/>
    <xdr:pic>
      <xdr:nvPicPr>
        <xdr:cNvPr id="7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198</xdr:row>
      <xdr:rowOff>342900</xdr:rowOff>
    </xdr:from>
    <xdr:ext cx="571500" cy="663427"/>
    <xdr:pic>
      <xdr:nvPicPr>
        <xdr:cNvPr id="7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17277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199</xdr:row>
      <xdr:rowOff>0</xdr:rowOff>
    </xdr:from>
    <xdr:ext cx="571500" cy="642383"/>
    <xdr:pic>
      <xdr:nvPicPr>
        <xdr:cNvPr id="7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199</xdr:row>
      <xdr:rowOff>0</xdr:rowOff>
    </xdr:from>
    <xdr:ext cx="571500" cy="642383"/>
    <xdr:pic>
      <xdr:nvPicPr>
        <xdr:cNvPr id="8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199</xdr:row>
      <xdr:rowOff>0</xdr:rowOff>
    </xdr:from>
    <xdr:ext cx="571500" cy="638175"/>
    <xdr:pic>
      <xdr:nvPicPr>
        <xdr:cNvPr id="8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17373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199</xdr:row>
      <xdr:rowOff>0</xdr:rowOff>
    </xdr:from>
    <xdr:ext cx="561975" cy="638175"/>
    <xdr:pic>
      <xdr:nvPicPr>
        <xdr:cNvPr id="8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199</xdr:row>
      <xdr:rowOff>0</xdr:rowOff>
    </xdr:from>
    <xdr:ext cx="561975" cy="638175"/>
    <xdr:pic>
      <xdr:nvPicPr>
        <xdr:cNvPr id="8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199</xdr:row>
      <xdr:rowOff>0</xdr:rowOff>
    </xdr:from>
    <xdr:ext cx="561975" cy="638175"/>
    <xdr:pic>
      <xdr:nvPicPr>
        <xdr:cNvPr id="8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571500" cy="651908"/>
    <xdr:pic>
      <xdr:nvPicPr>
        <xdr:cNvPr id="8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199</xdr:row>
      <xdr:rowOff>0</xdr:rowOff>
    </xdr:from>
    <xdr:ext cx="571500" cy="651908"/>
    <xdr:pic>
      <xdr:nvPicPr>
        <xdr:cNvPr id="8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571500" cy="651908"/>
    <xdr:pic>
      <xdr:nvPicPr>
        <xdr:cNvPr id="8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199</xdr:row>
      <xdr:rowOff>0</xdr:rowOff>
    </xdr:from>
    <xdr:ext cx="571500" cy="651908"/>
    <xdr:pic>
      <xdr:nvPicPr>
        <xdr:cNvPr id="8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199</xdr:row>
      <xdr:rowOff>0</xdr:rowOff>
    </xdr:from>
    <xdr:ext cx="571500" cy="651908"/>
    <xdr:pic>
      <xdr:nvPicPr>
        <xdr:cNvPr id="8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571500" cy="651908"/>
    <xdr:pic>
      <xdr:nvPicPr>
        <xdr:cNvPr id="9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906647" cy="661433"/>
    <xdr:pic>
      <xdr:nvPicPr>
        <xdr:cNvPr id="9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17373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9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9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9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9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9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9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9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9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10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10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10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10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10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10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10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10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10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10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11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11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11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11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11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11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11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11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11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11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12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12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12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12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12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12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12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12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12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12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13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13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13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13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13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13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13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13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13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13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14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14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14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14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14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14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14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14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14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14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15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15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15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15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15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15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15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15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15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15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16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16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16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16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16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16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16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16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16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16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17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17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17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17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17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17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17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17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17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17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18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18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8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8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8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8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8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8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8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8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9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9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9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9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9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9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9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9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9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9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20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20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20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20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20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20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20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20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20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20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21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21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21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21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21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21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21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21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55</xdr:row>
      <xdr:rowOff>0</xdr:rowOff>
    </xdr:from>
    <xdr:ext cx="594981" cy="638175"/>
    <xdr:pic>
      <xdr:nvPicPr>
        <xdr:cNvPr id="21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8677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55</xdr:row>
      <xdr:rowOff>0</xdr:rowOff>
    </xdr:from>
    <xdr:ext cx="585455" cy="651908"/>
    <xdr:pic>
      <xdr:nvPicPr>
        <xdr:cNvPr id="21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8677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55</xdr:row>
      <xdr:rowOff>0</xdr:rowOff>
    </xdr:from>
    <xdr:ext cx="631308" cy="651908"/>
    <xdr:pic>
      <xdr:nvPicPr>
        <xdr:cNvPr id="22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8677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55</xdr:row>
      <xdr:rowOff>0</xdr:rowOff>
    </xdr:from>
    <xdr:ext cx="561975" cy="638175"/>
    <xdr:pic>
      <xdr:nvPicPr>
        <xdr:cNvPr id="22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54</xdr:row>
      <xdr:rowOff>342900</xdr:rowOff>
    </xdr:from>
    <xdr:ext cx="571500" cy="663427"/>
    <xdr:pic>
      <xdr:nvPicPr>
        <xdr:cNvPr id="22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8582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55</xdr:row>
      <xdr:rowOff>0</xdr:rowOff>
    </xdr:from>
    <xdr:ext cx="571500" cy="642383"/>
    <xdr:pic>
      <xdr:nvPicPr>
        <xdr:cNvPr id="22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8677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55</xdr:row>
      <xdr:rowOff>0</xdr:rowOff>
    </xdr:from>
    <xdr:ext cx="571500" cy="642383"/>
    <xdr:pic>
      <xdr:nvPicPr>
        <xdr:cNvPr id="22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8677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55</xdr:row>
      <xdr:rowOff>66454</xdr:rowOff>
    </xdr:from>
    <xdr:ext cx="571500" cy="638175"/>
    <xdr:pic>
      <xdr:nvPicPr>
        <xdr:cNvPr id="22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934229"/>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55</xdr:row>
      <xdr:rowOff>0</xdr:rowOff>
    </xdr:from>
    <xdr:ext cx="561975" cy="638175"/>
    <xdr:pic>
      <xdr:nvPicPr>
        <xdr:cNvPr id="22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55</xdr:row>
      <xdr:rowOff>0</xdr:rowOff>
    </xdr:from>
    <xdr:ext cx="561975" cy="638175"/>
    <xdr:pic>
      <xdr:nvPicPr>
        <xdr:cNvPr id="22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55</xdr:row>
      <xdr:rowOff>0</xdr:rowOff>
    </xdr:from>
    <xdr:ext cx="561975" cy="638175"/>
    <xdr:pic>
      <xdr:nvPicPr>
        <xdr:cNvPr id="22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8677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55</xdr:row>
      <xdr:rowOff>0</xdr:rowOff>
    </xdr:from>
    <xdr:ext cx="571500" cy="651908"/>
    <xdr:pic>
      <xdr:nvPicPr>
        <xdr:cNvPr id="22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55</xdr:row>
      <xdr:rowOff>0</xdr:rowOff>
    </xdr:from>
    <xdr:ext cx="571500" cy="651908"/>
    <xdr:pic>
      <xdr:nvPicPr>
        <xdr:cNvPr id="23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55</xdr:row>
      <xdr:rowOff>0</xdr:rowOff>
    </xdr:from>
    <xdr:ext cx="571500" cy="651908"/>
    <xdr:pic>
      <xdr:nvPicPr>
        <xdr:cNvPr id="23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55</xdr:row>
      <xdr:rowOff>0</xdr:rowOff>
    </xdr:from>
    <xdr:ext cx="571500" cy="651908"/>
    <xdr:pic>
      <xdr:nvPicPr>
        <xdr:cNvPr id="23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55</xdr:row>
      <xdr:rowOff>0</xdr:rowOff>
    </xdr:from>
    <xdr:ext cx="571500" cy="651908"/>
    <xdr:pic>
      <xdr:nvPicPr>
        <xdr:cNvPr id="23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571500" cy="651908"/>
    <xdr:pic>
      <xdr:nvPicPr>
        <xdr:cNvPr id="23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8677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55</xdr:row>
      <xdr:rowOff>0</xdr:rowOff>
    </xdr:from>
    <xdr:ext cx="906647" cy="661433"/>
    <xdr:pic>
      <xdr:nvPicPr>
        <xdr:cNvPr id="23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8677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103</xdr:row>
      <xdr:rowOff>0</xdr:rowOff>
    </xdr:from>
    <xdr:ext cx="594981" cy="638175"/>
    <xdr:pic>
      <xdr:nvPicPr>
        <xdr:cNvPr id="23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165639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103</xdr:row>
      <xdr:rowOff>0</xdr:rowOff>
    </xdr:from>
    <xdr:ext cx="585455" cy="651908"/>
    <xdr:pic>
      <xdr:nvPicPr>
        <xdr:cNvPr id="23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65639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103</xdr:row>
      <xdr:rowOff>0</xdr:rowOff>
    </xdr:from>
    <xdr:ext cx="631308" cy="651908"/>
    <xdr:pic>
      <xdr:nvPicPr>
        <xdr:cNvPr id="23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165639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103</xdr:row>
      <xdr:rowOff>0</xdr:rowOff>
    </xdr:from>
    <xdr:ext cx="561975" cy="638175"/>
    <xdr:pic>
      <xdr:nvPicPr>
        <xdr:cNvPr id="23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102</xdr:row>
      <xdr:rowOff>342900</xdr:rowOff>
    </xdr:from>
    <xdr:ext cx="571500" cy="663427"/>
    <xdr:pic>
      <xdr:nvPicPr>
        <xdr:cNvPr id="24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165544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103</xdr:row>
      <xdr:rowOff>0</xdr:rowOff>
    </xdr:from>
    <xdr:ext cx="571500" cy="642383"/>
    <xdr:pic>
      <xdr:nvPicPr>
        <xdr:cNvPr id="24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103</xdr:row>
      <xdr:rowOff>0</xdr:rowOff>
    </xdr:from>
    <xdr:ext cx="571500" cy="642383"/>
    <xdr:pic>
      <xdr:nvPicPr>
        <xdr:cNvPr id="24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103</xdr:row>
      <xdr:rowOff>0</xdr:rowOff>
    </xdr:from>
    <xdr:ext cx="571500" cy="638175"/>
    <xdr:pic>
      <xdr:nvPicPr>
        <xdr:cNvPr id="24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165639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103</xdr:row>
      <xdr:rowOff>0</xdr:rowOff>
    </xdr:from>
    <xdr:ext cx="561975" cy="638175"/>
    <xdr:pic>
      <xdr:nvPicPr>
        <xdr:cNvPr id="24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103</xdr:row>
      <xdr:rowOff>0</xdr:rowOff>
    </xdr:from>
    <xdr:ext cx="561975" cy="638175"/>
    <xdr:pic>
      <xdr:nvPicPr>
        <xdr:cNvPr id="24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103</xdr:row>
      <xdr:rowOff>0</xdr:rowOff>
    </xdr:from>
    <xdr:ext cx="561975" cy="638175"/>
    <xdr:pic>
      <xdr:nvPicPr>
        <xdr:cNvPr id="24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103</xdr:row>
      <xdr:rowOff>0</xdr:rowOff>
    </xdr:from>
    <xdr:ext cx="571500" cy="651908"/>
    <xdr:pic>
      <xdr:nvPicPr>
        <xdr:cNvPr id="24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103</xdr:row>
      <xdr:rowOff>0</xdr:rowOff>
    </xdr:from>
    <xdr:ext cx="571500" cy="651908"/>
    <xdr:pic>
      <xdr:nvPicPr>
        <xdr:cNvPr id="24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103</xdr:row>
      <xdr:rowOff>0</xdr:rowOff>
    </xdr:from>
    <xdr:ext cx="571500" cy="651908"/>
    <xdr:pic>
      <xdr:nvPicPr>
        <xdr:cNvPr id="24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103</xdr:row>
      <xdr:rowOff>0</xdr:rowOff>
    </xdr:from>
    <xdr:ext cx="571500" cy="651908"/>
    <xdr:pic>
      <xdr:nvPicPr>
        <xdr:cNvPr id="25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103</xdr:row>
      <xdr:rowOff>0</xdr:rowOff>
    </xdr:from>
    <xdr:ext cx="571500" cy="651908"/>
    <xdr:pic>
      <xdr:nvPicPr>
        <xdr:cNvPr id="25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103</xdr:row>
      <xdr:rowOff>0</xdr:rowOff>
    </xdr:from>
    <xdr:ext cx="571500" cy="651908"/>
    <xdr:pic>
      <xdr:nvPicPr>
        <xdr:cNvPr id="25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103</xdr:row>
      <xdr:rowOff>0</xdr:rowOff>
    </xdr:from>
    <xdr:ext cx="906647" cy="661433"/>
    <xdr:pic>
      <xdr:nvPicPr>
        <xdr:cNvPr id="25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165639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103</xdr:row>
      <xdr:rowOff>0</xdr:rowOff>
    </xdr:from>
    <xdr:ext cx="594981" cy="638175"/>
    <xdr:pic>
      <xdr:nvPicPr>
        <xdr:cNvPr id="25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165639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103</xdr:row>
      <xdr:rowOff>0</xdr:rowOff>
    </xdr:from>
    <xdr:ext cx="585455" cy="651908"/>
    <xdr:pic>
      <xdr:nvPicPr>
        <xdr:cNvPr id="25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65639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103</xdr:row>
      <xdr:rowOff>0</xdr:rowOff>
    </xdr:from>
    <xdr:ext cx="631308" cy="651908"/>
    <xdr:pic>
      <xdr:nvPicPr>
        <xdr:cNvPr id="25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165639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103</xdr:row>
      <xdr:rowOff>0</xdr:rowOff>
    </xdr:from>
    <xdr:ext cx="561975" cy="638175"/>
    <xdr:pic>
      <xdr:nvPicPr>
        <xdr:cNvPr id="25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102</xdr:row>
      <xdr:rowOff>342900</xdr:rowOff>
    </xdr:from>
    <xdr:ext cx="571500" cy="663427"/>
    <xdr:pic>
      <xdr:nvPicPr>
        <xdr:cNvPr id="25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165544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103</xdr:row>
      <xdr:rowOff>0</xdr:rowOff>
    </xdr:from>
    <xdr:ext cx="571500" cy="642383"/>
    <xdr:pic>
      <xdr:nvPicPr>
        <xdr:cNvPr id="25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103</xdr:row>
      <xdr:rowOff>0</xdr:rowOff>
    </xdr:from>
    <xdr:ext cx="571500" cy="642383"/>
    <xdr:pic>
      <xdr:nvPicPr>
        <xdr:cNvPr id="26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165639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103</xdr:row>
      <xdr:rowOff>0</xdr:rowOff>
    </xdr:from>
    <xdr:ext cx="571500" cy="638175"/>
    <xdr:pic>
      <xdr:nvPicPr>
        <xdr:cNvPr id="26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165639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103</xdr:row>
      <xdr:rowOff>0</xdr:rowOff>
    </xdr:from>
    <xdr:ext cx="561975" cy="638175"/>
    <xdr:pic>
      <xdr:nvPicPr>
        <xdr:cNvPr id="26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103</xdr:row>
      <xdr:rowOff>0</xdr:rowOff>
    </xdr:from>
    <xdr:ext cx="561975" cy="638175"/>
    <xdr:pic>
      <xdr:nvPicPr>
        <xdr:cNvPr id="26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103</xdr:row>
      <xdr:rowOff>0</xdr:rowOff>
    </xdr:from>
    <xdr:ext cx="561975" cy="638175"/>
    <xdr:pic>
      <xdr:nvPicPr>
        <xdr:cNvPr id="26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165639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103</xdr:row>
      <xdr:rowOff>0</xdr:rowOff>
    </xdr:from>
    <xdr:ext cx="571500" cy="651908"/>
    <xdr:pic>
      <xdr:nvPicPr>
        <xdr:cNvPr id="26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103</xdr:row>
      <xdr:rowOff>0</xdr:rowOff>
    </xdr:from>
    <xdr:ext cx="571500" cy="651908"/>
    <xdr:pic>
      <xdr:nvPicPr>
        <xdr:cNvPr id="26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103</xdr:row>
      <xdr:rowOff>0</xdr:rowOff>
    </xdr:from>
    <xdr:ext cx="571500" cy="651908"/>
    <xdr:pic>
      <xdr:nvPicPr>
        <xdr:cNvPr id="26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103</xdr:row>
      <xdr:rowOff>0</xdr:rowOff>
    </xdr:from>
    <xdr:ext cx="571500" cy="651908"/>
    <xdr:pic>
      <xdr:nvPicPr>
        <xdr:cNvPr id="26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103</xdr:row>
      <xdr:rowOff>0</xdr:rowOff>
    </xdr:from>
    <xdr:ext cx="571500" cy="651908"/>
    <xdr:pic>
      <xdr:nvPicPr>
        <xdr:cNvPr id="26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103</xdr:row>
      <xdr:rowOff>0</xdr:rowOff>
    </xdr:from>
    <xdr:ext cx="571500" cy="651908"/>
    <xdr:pic>
      <xdr:nvPicPr>
        <xdr:cNvPr id="27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165639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103</xdr:row>
      <xdr:rowOff>0</xdr:rowOff>
    </xdr:from>
    <xdr:ext cx="906647" cy="661433"/>
    <xdr:pic>
      <xdr:nvPicPr>
        <xdr:cNvPr id="27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165639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151</xdr:row>
      <xdr:rowOff>0</xdr:rowOff>
    </xdr:from>
    <xdr:ext cx="594981" cy="638175"/>
    <xdr:pic>
      <xdr:nvPicPr>
        <xdr:cNvPr id="27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241649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151</xdr:row>
      <xdr:rowOff>0</xdr:rowOff>
    </xdr:from>
    <xdr:ext cx="585455" cy="651908"/>
    <xdr:pic>
      <xdr:nvPicPr>
        <xdr:cNvPr id="27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241649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151</xdr:row>
      <xdr:rowOff>0</xdr:rowOff>
    </xdr:from>
    <xdr:ext cx="631308" cy="651908"/>
    <xdr:pic>
      <xdr:nvPicPr>
        <xdr:cNvPr id="27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241649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151</xdr:row>
      <xdr:rowOff>0</xdr:rowOff>
    </xdr:from>
    <xdr:ext cx="561975" cy="638175"/>
    <xdr:pic>
      <xdr:nvPicPr>
        <xdr:cNvPr id="27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150</xdr:row>
      <xdr:rowOff>342900</xdr:rowOff>
    </xdr:from>
    <xdr:ext cx="571500" cy="663427"/>
    <xdr:pic>
      <xdr:nvPicPr>
        <xdr:cNvPr id="27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241554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151</xdr:row>
      <xdr:rowOff>0</xdr:rowOff>
    </xdr:from>
    <xdr:ext cx="571500" cy="642383"/>
    <xdr:pic>
      <xdr:nvPicPr>
        <xdr:cNvPr id="27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151</xdr:row>
      <xdr:rowOff>0</xdr:rowOff>
    </xdr:from>
    <xdr:ext cx="571500" cy="642383"/>
    <xdr:pic>
      <xdr:nvPicPr>
        <xdr:cNvPr id="27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151</xdr:row>
      <xdr:rowOff>0</xdr:rowOff>
    </xdr:from>
    <xdr:ext cx="571500" cy="638175"/>
    <xdr:pic>
      <xdr:nvPicPr>
        <xdr:cNvPr id="27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241649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151</xdr:row>
      <xdr:rowOff>0</xdr:rowOff>
    </xdr:from>
    <xdr:ext cx="561975" cy="638175"/>
    <xdr:pic>
      <xdr:nvPicPr>
        <xdr:cNvPr id="28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151</xdr:row>
      <xdr:rowOff>0</xdr:rowOff>
    </xdr:from>
    <xdr:ext cx="561975" cy="638175"/>
    <xdr:pic>
      <xdr:nvPicPr>
        <xdr:cNvPr id="28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151</xdr:row>
      <xdr:rowOff>0</xdr:rowOff>
    </xdr:from>
    <xdr:ext cx="561975" cy="638175"/>
    <xdr:pic>
      <xdr:nvPicPr>
        <xdr:cNvPr id="28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151</xdr:row>
      <xdr:rowOff>0</xdr:rowOff>
    </xdr:from>
    <xdr:ext cx="571500" cy="651908"/>
    <xdr:pic>
      <xdr:nvPicPr>
        <xdr:cNvPr id="28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151</xdr:row>
      <xdr:rowOff>0</xdr:rowOff>
    </xdr:from>
    <xdr:ext cx="571500" cy="651908"/>
    <xdr:pic>
      <xdr:nvPicPr>
        <xdr:cNvPr id="28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151</xdr:row>
      <xdr:rowOff>0</xdr:rowOff>
    </xdr:from>
    <xdr:ext cx="571500" cy="651908"/>
    <xdr:pic>
      <xdr:nvPicPr>
        <xdr:cNvPr id="28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151</xdr:row>
      <xdr:rowOff>0</xdr:rowOff>
    </xdr:from>
    <xdr:ext cx="571500" cy="651908"/>
    <xdr:pic>
      <xdr:nvPicPr>
        <xdr:cNvPr id="28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151</xdr:row>
      <xdr:rowOff>0</xdr:rowOff>
    </xdr:from>
    <xdr:ext cx="571500" cy="651908"/>
    <xdr:pic>
      <xdr:nvPicPr>
        <xdr:cNvPr id="28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151</xdr:row>
      <xdr:rowOff>0</xdr:rowOff>
    </xdr:from>
    <xdr:ext cx="571500" cy="651908"/>
    <xdr:pic>
      <xdr:nvPicPr>
        <xdr:cNvPr id="28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151</xdr:row>
      <xdr:rowOff>0</xdr:rowOff>
    </xdr:from>
    <xdr:ext cx="906647" cy="661433"/>
    <xdr:pic>
      <xdr:nvPicPr>
        <xdr:cNvPr id="28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241649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151</xdr:row>
      <xdr:rowOff>0</xdr:rowOff>
    </xdr:from>
    <xdr:ext cx="594981" cy="638175"/>
    <xdr:pic>
      <xdr:nvPicPr>
        <xdr:cNvPr id="29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241649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151</xdr:row>
      <xdr:rowOff>0</xdr:rowOff>
    </xdr:from>
    <xdr:ext cx="585455" cy="651908"/>
    <xdr:pic>
      <xdr:nvPicPr>
        <xdr:cNvPr id="29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241649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151</xdr:row>
      <xdr:rowOff>0</xdr:rowOff>
    </xdr:from>
    <xdr:ext cx="631308" cy="651908"/>
    <xdr:pic>
      <xdr:nvPicPr>
        <xdr:cNvPr id="29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241649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151</xdr:row>
      <xdr:rowOff>0</xdr:rowOff>
    </xdr:from>
    <xdr:ext cx="561975" cy="638175"/>
    <xdr:pic>
      <xdr:nvPicPr>
        <xdr:cNvPr id="29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150</xdr:row>
      <xdr:rowOff>342900</xdr:rowOff>
    </xdr:from>
    <xdr:ext cx="571500" cy="663427"/>
    <xdr:pic>
      <xdr:nvPicPr>
        <xdr:cNvPr id="29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241554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151</xdr:row>
      <xdr:rowOff>0</xdr:rowOff>
    </xdr:from>
    <xdr:ext cx="571500" cy="642383"/>
    <xdr:pic>
      <xdr:nvPicPr>
        <xdr:cNvPr id="29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151</xdr:row>
      <xdr:rowOff>0</xdr:rowOff>
    </xdr:from>
    <xdr:ext cx="571500" cy="642383"/>
    <xdr:pic>
      <xdr:nvPicPr>
        <xdr:cNvPr id="29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151</xdr:row>
      <xdr:rowOff>0</xdr:rowOff>
    </xdr:from>
    <xdr:ext cx="571500" cy="638175"/>
    <xdr:pic>
      <xdr:nvPicPr>
        <xdr:cNvPr id="29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241649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151</xdr:row>
      <xdr:rowOff>0</xdr:rowOff>
    </xdr:from>
    <xdr:ext cx="561975" cy="638175"/>
    <xdr:pic>
      <xdr:nvPicPr>
        <xdr:cNvPr id="29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151</xdr:row>
      <xdr:rowOff>0</xdr:rowOff>
    </xdr:from>
    <xdr:ext cx="561975" cy="638175"/>
    <xdr:pic>
      <xdr:nvPicPr>
        <xdr:cNvPr id="29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151</xdr:row>
      <xdr:rowOff>0</xdr:rowOff>
    </xdr:from>
    <xdr:ext cx="561975" cy="638175"/>
    <xdr:pic>
      <xdr:nvPicPr>
        <xdr:cNvPr id="30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151</xdr:row>
      <xdr:rowOff>0</xdr:rowOff>
    </xdr:from>
    <xdr:ext cx="571500" cy="651908"/>
    <xdr:pic>
      <xdr:nvPicPr>
        <xdr:cNvPr id="30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151</xdr:row>
      <xdr:rowOff>0</xdr:rowOff>
    </xdr:from>
    <xdr:ext cx="571500" cy="651908"/>
    <xdr:pic>
      <xdr:nvPicPr>
        <xdr:cNvPr id="30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151</xdr:row>
      <xdr:rowOff>0</xdr:rowOff>
    </xdr:from>
    <xdr:ext cx="571500" cy="651908"/>
    <xdr:pic>
      <xdr:nvPicPr>
        <xdr:cNvPr id="30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151</xdr:row>
      <xdr:rowOff>0</xdr:rowOff>
    </xdr:from>
    <xdr:ext cx="571500" cy="651908"/>
    <xdr:pic>
      <xdr:nvPicPr>
        <xdr:cNvPr id="30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151</xdr:row>
      <xdr:rowOff>0</xdr:rowOff>
    </xdr:from>
    <xdr:ext cx="571500" cy="651908"/>
    <xdr:pic>
      <xdr:nvPicPr>
        <xdr:cNvPr id="30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151</xdr:row>
      <xdr:rowOff>0</xdr:rowOff>
    </xdr:from>
    <xdr:ext cx="571500" cy="651908"/>
    <xdr:pic>
      <xdr:nvPicPr>
        <xdr:cNvPr id="30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151</xdr:row>
      <xdr:rowOff>0</xdr:rowOff>
    </xdr:from>
    <xdr:ext cx="906647" cy="661433"/>
    <xdr:pic>
      <xdr:nvPicPr>
        <xdr:cNvPr id="30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241649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151</xdr:row>
      <xdr:rowOff>0</xdr:rowOff>
    </xdr:from>
    <xdr:ext cx="594981" cy="638175"/>
    <xdr:pic>
      <xdr:nvPicPr>
        <xdr:cNvPr id="30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241649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151</xdr:row>
      <xdr:rowOff>0</xdr:rowOff>
    </xdr:from>
    <xdr:ext cx="585455" cy="651908"/>
    <xdr:pic>
      <xdr:nvPicPr>
        <xdr:cNvPr id="30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241649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151</xdr:row>
      <xdr:rowOff>0</xdr:rowOff>
    </xdr:from>
    <xdr:ext cx="631308" cy="651908"/>
    <xdr:pic>
      <xdr:nvPicPr>
        <xdr:cNvPr id="31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241649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151</xdr:row>
      <xdr:rowOff>0</xdr:rowOff>
    </xdr:from>
    <xdr:ext cx="561975" cy="638175"/>
    <xdr:pic>
      <xdr:nvPicPr>
        <xdr:cNvPr id="31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150</xdr:row>
      <xdr:rowOff>342900</xdr:rowOff>
    </xdr:from>
    <xdr:ext cx="571500" cy="663427"/>
    <xdr:pic>
      <xdr:nvPicPr>
        <xdr:cNvPr id="31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241554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151</xdr:row>
      <xdr:rowOff>0</xdr:rowOff>
    </xdr:from>
    <xdr:ext cx="571500" cy="642383"/>
    <xdr:pic>
      <xdr:nvPicPr>
        <xdr:cNvPr id="31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151</xdr:row>
      <xdr:rowOff>0</xdr:rowOff>
    </xdr:from>
    <xdr:ext cx="571500" cy="642383"/>
    <xdr:pic>
      <xdr:nvPicPr>
        <xdr:cNvPr id="31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241649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151</xdr:row>
      <xdr:rowOff>0</xdr:rowOff>
    </xdr:from>
    <xdr:ext cx="571500" cy="638175"/>
    <xdr:pic>
      <xdr:nvPicPr>
        <xdr:cNvPr id="31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241649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151</xdr:row>
      <xdr:rowOff>0</xdr:rowOff>
    </xdr:from>
    <xdr:ext cx="561975" cy="638175"/>
    <xdr:pic>
      <xdr:nvPicPr>
        <xdr:cNvPr id="31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151</xdr:row>
      <xdr:rowOff>0</xdr:rowOff>
    </xdr:from>
    <xdr:ext cx="561975" cy="638175"/>
    <xdr:pic>
      <xdr:nvPicPr>
        <xdr:cNvPr id="31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151</xdr:row>
      <xdr:rowOff>0</xdr:rowOff>
    </xdr:from>
    <xdr:ext cx="561975" cy="638175"/>
    <xdr:pic>
      <xdr:nvPicPr>
        <xdr:cNvPr id="31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241649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151</xdr:row>
      <xdr:rowOff>0</xdr:rowOff>
    </xdr:from>
    <xdr:ext cx="571500" cy="651908"/>
    <xdr:pic>
      <xdr:nvPicPr>
        <xdr:cNvPr id="31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151</xdr:row>
      <xdr:rowOff>0</xdr:rowOff>
    </xdr:from>
    <xdr:ext cx="571500" cy="651908"/>
    <xdr:pic>
      <xdr:nvPicPr>
        <xdr:cNvPr id="32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151</xdr:row>
      <xdr:rowOff>0</xdr:rowOff>
    </xdr:from>
    <xdr:ext cx="571500" cy="651908"/>
    <xdr:pic>
      <xdr:nvPicPr>
        <xdr:cNvPr id="32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151</xdr:row>
      <xdr:rowOff>0</xdr:rowOff>
    </xdr:from>
    <xdr:ext cx="571500" cy="651908"/>
    <xdr:pic>
      <xdr:nvPicPr>
        <xdr:cNvPr id="32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151</xdr:row>
      <xdr:rowOff>0</xdr:rowOff>
    </xdr:from>
    <xdr:ext cx="571500" cy="651908"/>
    <xdr:pic>
      <xdr:nvPicPr>
        <xdr:cNvPr id="32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151</xdr:row>
      <xdr:rowOff>0</xdr:rowOff>
    </xdr:from>
    <xdr:ext cx="571500" cy="651908"/>
    <xdr:pic>
      <xdr:nvPicPr>
        <xdr:cNvPr id="32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241649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151</xdr:row>
      <xdr:rowOff>0</xdr:rowOff>
    </xdr:from>
    <xdr:ext cx="906647" cy="661433"/>
    <xdr:pic>
      <xdr:nvPicPr>
        <xdr:cNvPr id="32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241649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199</xdr:row>
      <xdr:rowOff>0</xdr:rowOff>
    </xdr:from>
    <xdr:ext cx="594981" cy="638175"/>
    <xdr:pic>
      <xdr:nvPicPr>
        <xdr:cNvPr id="32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17373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199</xdr:row>
      <xdr:rowOff>0</xdr:rowOff>
    </xdr:from>
    <xdr:ext cx="585455" cy="651908"/>
    <xdr:pic>
      <xdr:nvPicPr>
        <xdr:cNvPr id="32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17373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199</xdr:row>
      <xdr:rowOff>0</xdr:rowOff>
    </xdr:from>
    <xdr:ext cx="631308" cy="651908"/>
    <xdr:pic>
      <xdr:nvPicPr>
        <xdr:cNvPr id="32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17373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199</xdr:row>
      <xdr:rowOff>0</xdr:rowOff>
    </xdr:from>
    <xdr:ext cx="561975" cy="638175"/>
    <xdr:pic>
      <xdr:nvPicPr>
        <xdr:cNvPr id="32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198</xdr:row>
      <xdr:rowOff>342900</xdr:rowOff>
    </xdr:from>
    <xdr:ext cx="571500" cy="663427"/>
    <xdr:pic>
      <xdr:nvPicPr>
        <xdr:cNvPr id="33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17277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199</xdr:row>
      <xdr:rowOff>0</xdr:rowOff>
    </xdr:from>
    <xdr:ext cx="571500" cy="642383"/>
    <xdr:pic>
      <xdr:nvPicPr>
        <xdr:cNvPr id="33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199</xdr:row>
      <xdr:rowOff>0</xdr:rowOff>
    </xdr:from>
    <xdr:ext cx="571500" cy="642383"/>
    <xdr:pic>
      <xdr:nvPicPr>
        <xdr:cNvPr id="33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199</xdr:row>
      <xdr:rowOff>0</xdr:rowOff>
    </xdr:from>
    <xdr:ext cx="571500" cy="638175"/>
    <xdr:pic>
      <xdr:nvPicPr>
        <xdr:cNvPr id="33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17373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199</xdr:row>
      <xdr:rowOff>0</xdr:rowOff>
    </xdr:from>
    <xdr:ext cx="561975" cy="638175"/>
    <xdr:pic>
      <xdr:nvPicPr>
        <xdr:cNvPr id="33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199</xdr:row>
      <xdr:rowOff>0</xdr:rowOff>
    </xdr:from>
    <xdr:ext cx="561975" cy="638175"/>
    <xdr:pic>
      <xdr:nvPicPr>
        <xdr:cNvPr id="33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199</xdr:row>
      <xdr:rowOff>0</xdr:rowOff>
    </xdr:from>
    <xdr:ext cx="561975" cy="638175"/>
    <xdr:pic>
      <xdr:nvPicPr>
        <xdr:cNvPr id="33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571500" cy="651908"/>
    <xdr:pic>
      <xdr:nvPicPr>
        <xdr:cNvPr id="33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199</xdr:row>
      <xdr:rowOff>0</xdr:rowOff>
    </xdr:from>
    <xdr:ext cx="571500" cy="651908"/>
    <xdr:pic>
      <xdr:nvPicPr>
        <xdr:cNvPr id="33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571500" cy="651908"/>
    <xdr:pic>
      <xdr:nvPicPr>
        <xdr:cNvPr id="33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199</xdr:row>
      <xdr:rowOff>0</xdr:rowOff>
    </xdr:from>
    <xdr:ext cx="571500" cy="651908"/>
    <xdr:pic>
      <xdr:nvPicPr>
        <xdr:cNvPr id="34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199</xdr:row>
      <xdr:rowOff>0</xdr:rowOff>
    </xdr:from>
    <xdr:ext cx="571500" cy="651908"/>
    <xdr:pic>
      <xdr:nvPicPr>
        <xdr:cNvPr id="34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571500" cy="651908"/>
    <xdr:pic>
      <xdr:nvPicPr>
        <xdr:cNvPr id="34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906647" cy="661433"/>
    <xdr:pic>
      <xdr:nvPicPr>
        <xdr:cNvPr id="34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17373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199</xdr:row>
      <xdr:rowOff>0</xdr:rowOff>
    </xdr:from>
    <xdr:ext cx="594981" cy="638175"/>
    <xdr:pic>
      <xdr:nvPicPr>
        <xdr:cNvPr id="34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17373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199</xdr:row>
      <xdr:rowOff>0</xdr:rowOff>
    </xdr:from>
    <xdr:ext cx="585455" cy="651908"/>
    <xdr:pic>
      <xdr:nvPicPr>
        <xdr:cNvPr id="34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17373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199</xdr:row>
      <xdr:rowOff>0</xdr:rowOff>
    </xdr:from>
    <xdr:ext cx="631308" cy="651908"/>
    <xdr:pic>
      <xdr:nvPicPr>
        <xdr:cNvPr id="34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17373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199</xdr:row>
      <xdr:rowOff>0</xdr:rowOff>
    </xdr:from>
    <xdr:ext cx="561975" cy="638175"/>
    <xdr:pic>
      <xdr:nvPicPr>
        <xdr:cNvPr id="34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198</xdr:row>
      <xdr:rowOff>342900</xdr:rowOff>
    </xdr:from>
    <xdr:ext cx="571500" cy="663427"/>
    <xdr:pic>
      <xdr:nvPicPr>
        <xdr:cNvPr id="34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17277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199</xdr:row>
      <xdr:rowOff>0</xdr:rowOff>
    </xdr:from>
    <xdr:ext cx="571500" cy="642383"/>
    <xdr:pic>
      <xdr:nvPicPr>
        <xdr:cNvPr id="34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199</xdr:row>
      <xdr:rowOff>0</xdr:rowOff>
    </xdr:from>
    <xdr:ext cx="571500" cy="642383"/>
    <xdr:pic>
      <xdr:nvPicPr>
        <xdr:cNvPr id="35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199</xdr:row>
      <xdr:rowOff>0</xdr:rowOff>
    </xdr:from>
    <xdr:ext cx="571500" cy="638175"/>
    <xdr:pic>
      <xdr:nvPicPr>
        <xdr:cNvPr id="35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17373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199</xdr:row>
      <xdr:rowOff>0</xdr:rowOff>
    </xdr:from>
    <xdr:ext cx="561975" cy="638175"/>
    <xdr:pic>
      <xdr:nvPicPr>
        <xdr:cNvPr id="35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199</xdr:row>
      <xdr:rowOff>0</xdr:rowOff>
    </xdr:from>
    <xdr:ext cx="561975" cy="638175"/>
    <xdr:pic>
      <xdr:nvPicPr>
        <xdr:cNvPr id="35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199</xdr:row>
      <xdr:rowOff>0</xdr:rowOff>
    </xdr:from>
    <xdr:ext cx="561975" cy="638175"/>
    <xdr:pic>
      <xdr:nvPicPr>
        <xdr:cNvPr id="35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571500" cy="651908"/>
    <xdr:pic>
      <xdr:nvPicPr>
        <xdr:cNvPr id="35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199</xdr:row>
      <xdr:rowOff>0</xdr:rowOff>
    </xdr:from>
    <xdr:ext cx="571500" cy="651908"/>
    <xdr:pic>
      <xdr:nvPicPr>
        <xdr:cNvPr id="35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571500" cy="651908"/>
    <xdr:pic>
      <xdr:nvPicPr>
        <xdr:cNvPr id="35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199</xdr:row>
      <xdr:rowOff>0</xdr:rowOff>
    </xdr:from>
    <xdr:ext cx="571500" cy="651908"/>
    <xdr:pic>
      <xdr:nvPicPr>
        <xdr:cNvPr id="35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199</xdr:row>
      <xdr:rowOff>0</xdr:rowOff>
    </xdr:from>
    <xdr:ext cx="571500" cy="651908"/>
    <xdr:pic>
      <xdr:nvPicPr>
        <xdr:cNvPr id="35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571500" cy="651908"/>
    <xdr:pic>
      <xdr:nvPicPr>
        <xdr:cNvPr id="36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906647" cy="661433"/>
    <xdr:pic>
      <xdr:nvPicPr>
        <xdr:cNvPr id="36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17373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199</xdr:row>
      <xdr:rowOff>0</xdr:rowOff>
    </xdr:from>
    <xdr:ext cx="594981" cy="638175"/>
    <xdr:pic>
      <xdr:nvPicPr>
        <xdr:cNvPr id="36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17373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199</xdr:row>
      <xdr:rowOff>0</xdr:rowOff>
    </xdr:from>
    <xdr:ext cx="585455" cy="651908"/>
    <xdr:pic>
      <xdr:nvPicPr>
        <xdr:cNvPr id="36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17373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199</xdr:row>
      <xdr:rowOff>0</xdr:rowOff>
    </xdr:from>
    <xdr:ext cx="631308" cy="651908"/>
    <xdr:pic>
      <xdr:nvPicPr>
        <xdr:cNvPr id="36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17373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199</xdr:row>
      <xdr:rowOff>0</xdr:rowOff>
    </xdr:from>
    <xdr:ext cx="561975" cy="638175"/>
    <xdr:pic>
      <xdr:nvPicPr>
        <xdr:cNvPr id="36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198</xdr:row>
      <xdr:rowOff>342900</xdr:rowOff>
    </xdr:from>
    <xdr:ext cx="571500" cy="663427"/>
    <xdr:pic>
      <xdr:nvPicPr>
        <xdr:cNvPr id="36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17277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199</xdr:row>
      <xdr:rowOff>0</xdr:rowOff>
    </xdr:from>
    <xdr:ext cx="571500" cy="642383"/>
    <xdr:pic>
      <xdr:nvPicPr>
        <xdr:cNvPr id="36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199</xdr:row>
      <xdr:rowOff>0</xdr:rowOff>
    </xdr:from>
    <xdr:ext cx="571500" cy="642383"/>
    <xdr:pic>
      <xdr:nvPicPr>
        <xdr:cNvPr id="36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199</xdr:row>
      <xdr:rowOff>0</xdr:rowOff>
    </xdr:from>
    <xdr:ext cx="571500" cy="638175"/>
    <xdr:pic>
      <xdr:nvPicPr>
        <xdr:cNvPr id="36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17373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199</xdr:row>
      <xdr:rowOff>0</xdr:rowOff>
    </xdr:from>
    <xdr:ext cx="561975" cy="638175"/>
    <xdr:pic>
      <xdr:nvPicPr>
        <xdr:cNvPr id="37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199</xdr:row>
      <xdr:rowOff>0</xdr:rowOff>
    </xdr:from>
    <xdr:ext cx="561975" cy="638175"/>
    <xdr:pic>
      <xdr:nvPicPr>
        <xdr:cNvPr id="37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199</xdr:row>
      <xdr:rowOff>0</xdr:rowOff>
    </xdr:from>
    <xdr:ext cx="561975" cy="638175"/>
    <xdr:pic>
      <xdr:nvPicPr>
        <xdr:cNvPr id="37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571500" cy="651908"/>
    <xdr:pic>
      <xdr:nvPicPr>
        <xdr:cNvPr id="37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199</xdr:row>
      <xdr:rowOff>0</xdr:rowOff>
    </xdr:from>
    <xdr:ext cx="571500" cy="651908"/>
    <xdr:pic>
      <xdr:nvPicPr>
        <xdr:cNvPr id="37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571500" cy="651908"/>
    <xdr:pic>
      <xdr:nvPicPr>
        <xdr:cNvPr id="37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199</xdr:row>
      <xdr:rowOff>0</xdr:rowOff>
    </xdr:from>
    <xdr:ext cx="571500" cy="651908"/>
    <xdr:pic>
      <xdr:nvPicPr>
        <xdr:cNvPr id="37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199</xdr:row>
      <xdr:rowOff>0</xdr:rowOff>
    </xdr:from>
    <xdr:ext cx="571500" cy="651908"/>
    <xdr:pic>
      <xdr:nvPicPr>
        <xdr:cNvPr id="37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571500" cy="651908"/>
    <xdr:pic>
      <xdr:nvPicPr>
        <xdr:cNvPr id="37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906647" cy="661433"/>
    <xdr:pic>
      <xdr:nvPicPr>
        <xdr:cNvPr id="37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17373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199</xdr:row>
      <xdr:rowOff>0</xdr:rowOff>
    </xdr:from>
    <xdr:ext cx="594981" cy="638175"/>
    <xdr:pic>
      <xdr:nvPicPr>
        <xdr:cNvPr id="38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17373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199</xdr:row>
      <xdr:rowOff>0</xdr:rowOff>
    </xdr:from>
    <xdr:ext cx="585455" cy="651908"/>
    <xdr:pic>
      <xdr:nvPicPr>
        <xdr:cNvPr id="38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17373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199</xdr:row>
      <xdr:rowOff>0</xdr:rowOff>
    </xdr:from>
    <xdr:ext cx="631308" cy="651908"/>
    <xdr:pic>
      <xdr:nvPicPr>
        <xdr:cNvPr id="38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17373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199</xdr:row>
      <xdr:rowOff>0</xdr:rowOff>
    </xdr:from>
    <xdr:ext cx="561975" cy="638175"/>
    <xdr:pic>
      <xdr:nvPicPr>
        <xdr:cNvPr id="38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198</xdr:row>
      <xdr:rowOff>342900</xdr:rowOff>
    </xdr:from>
    <xdr:ext cx="571500" cy="663427"/>
    <xdr:pic>
      <xdr:nvPicPr>
        <xdr:cNvPr id="38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17277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199</xdr:row>
      <xdr:rowOff>0</xdr:rowOff>
    </xdr:from>
    <xdr:ext cx="571500" cy="642383"/>
    <xdr:pic>
      <xdr:nvPicPr>
        <xdr:cNvPr id="38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199</xdr:row>
      <xdr:rowOff>0</xdr:rowOff>
    </xdr:from>
    <xdr:ext cx="571500" cy="642383"/>
    <xdr:pic>
      <xdr:nvPicPr>
        <xdr:cNvPr id="38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17373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199</xdr:row>
      <xdr:rowOff>0</xdr:rowOff>
    </xdr:from>
    <xdr:ext cx="571500" cy="638175"/>
    <xdr:pic>
      <xdr:nvPicPr>
        <xdr:cNvPr id="38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17373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199</xdr:row>
      <xdr:rowOff>0</xdr:rowOff>
    </xdr:from>
    <xdr:ext cx="561975" cy="638175"/>
    <xdr:pic>
      <xdr:nvPicPr>
        <xdr:cNvPr id="38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199</xdr:row>
      <xdr:rowOff>0</xdr:rowOff>
    </xdr:from>
    <xdr:ext cx="561975" cy="638175"/>
    <xdr:pic>
      <xdr:nvPicPr>
        <xdr:cNvPr id="38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199</xdr:row>
      <xdr:rowOff>0</xdr:rowOff>
    </xdr:from>
    <xdr:ext cx="561975" cy="638175"/>
    <xdr:pic>
      <xdr:nvPicPr>
        <xdr:cNvPr id="39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17373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571500" cy="651908"/>
    <xdr:pic>
      <xdr:nvPicPr>
        <xdr:cNvPr id="39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199</xdr:row>
      <xdr:rowOff>0</xdr:rowOff>
    </xdr:from>
    <xdr:ext cx="571500" cy="651908"/>
    <xdr:pic>
      <xdr:nvPicPr>
        <xdr:cNvPr id="39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571500" cy="651908"/>
    <xdr:pic>
      <xdr:nvPicPr>
        <xdr:cNvPr id="39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199</xdr:row>
      <xdr:rowOff>0</xdr:rowOff>
    </xdr:from>
    <xdr:ext cx="571500" cy="651908"/>
    <xdr:pic>
      <xdr:nvPicPr>
        <xdr:cNvPr id="39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199</xdr:row>
      <xdr:rowOff>0</xdr:rowOff>
    </xdr:from>
    <xdr:ext cx="571500" cy="651908"/>
    <xdr:pic>
      <xdr:nvPicPr>
        <xdr:cNvPr id="39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571500" cy="651908"/>
    <xdr:pic>
      <xdr:nvPicPr>
        <xdr:cNvPr id="39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17373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906647" cy="661433"/>
    <xdr:pic>
      <xdr:nvPicPr>
        <xdr:cNvPr id="39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17373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39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39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40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40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40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40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40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40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40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40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40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40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41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41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41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41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41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41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41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41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41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41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42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42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42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42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42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42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42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42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42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42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43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43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43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43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43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43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43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43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43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43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44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44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44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44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44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44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44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44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44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44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45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45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45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45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45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45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45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45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45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45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46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46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46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46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46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46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46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46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46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46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247</xdr:row>
      <xdr:rowOff>0</xdr:rowOff>
    </xdr:from>
    <xdr:ext cx="594981" cy="638175"/>
    <xdr:pic>
      <xdr:nvPicPr>
        <xdr:cNvPr id="47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393096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247</xdr:row>
      <xdr:rowOff>0</xdr:rowOff>
    </xdr:from>
    <xdr:ext cx="585455" cy="651908"/>
    <xdr:pic>
      <xdr:nvPicPr>
        <xdr:cNvPr id="47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393096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247</xdr:row>
      <xdr:rowOff>0</xdr:rowOff>
    </xdr:from>
    <xdr:ext cx="631308" cy="651908"/>
    <xdr:pic>
      <xdr:nvPicPr>
        <xdr:cNvPr id="47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393096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247</xdr:row>
      <xdr:rowOff>0</xdr:rowOff>
    </xdr:from>
    <xdr:ext cx="561975" cy="638175"/>
    <xdr:pic>
      <xdr:nvPicPr>
        <xdr:cNvPr id="47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246</xdr:row>
      <xdr:rowOff>342900</xdr:rowOff>
    </xdr:from>
    <xdr:ext cx="571500" cy="663427"/>
    <xdr:pic>
      <xdr:nvPicPr>
        <xdr:cNvPr id="47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393001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247</xdr:row>
      <xdr:rowOff>0</xdr:rowOff>
    </xdr:from>
    <xdr:ext cx="571500" cy="642383"/>
    <xdr:pic>
      <xdr:nvPicPr>
        <xdr:cNvPr id="47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247</xdr:row>
      <xdr:rowOff>0</xdr:rowOff>
    </xdr:from>
    <xdr:ext cx="571500" cy="642383"/>
    <xdr:pic>
      <xdr:nvPicPr>
        <xdr:cNvPr id="47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393096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247</xdr:row>
      <xdr:rowOff>0</xdr:rowOff>
    </xdr:from>
    <xdr:ext cx="571500" cy="638175"/>
    <xdr:pic>
      <xdr:nvPicPr>
        <xdr:cNvPr id="47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393096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247</xdr:row>
      <xdr:rowOff>0</xdr:rowOff>
    </xdr:from>
    <xdr:ext cx="561975" cy="638175"/>
    <xdr:pic>
      <xdr:nvPicPr>
        <xdr:cNvPr id="47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247</xdr:row>
      <xdr:rowOff>0</xdr:rowOff>
    </xdr:from>
    <xdr:ext cx="561975" cy="638175"/>
    <xdr:pic>
      <xdr:nvPicPr>
        <xdr:cNvPr id="47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247</xdr:row>
      <xdr:rowOff>0</xdr:rowOff>
    </xdr:from>
    <xdr:ext cx="561975" cy="638175"/>
    <xdr:pic>
      <xdr:nvPicPr>
        <xdr:cNvPr id="48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393096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247</xdr:row>
      <xdr:rowOff>0</xdr:rowOff>
    </xdr:from>
    <xdr:ext cx="571500" cy="651908"/>
    <xdr:pic>
      <xdr:nvPicPr>
        <xdr:cNvPr id="48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247</xdr:row>
      <xdr:rowOff>0</xdr:rowOff>
    </xdr:from>
    <xdr:ext cx="571500" cy="651908"/>
    <xdr:pic>
      <xdr:nvPicPr>
        <xdr:cNvPr id="48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247</xdr:row>
      <xdr:rowOff>0</xdr:rowOff>
    </xdr:from>
    <xdr:ext cx="571500" cy="651908"/>
    <xdr:pic>
      <xdr:nvPicPr>
        <xdr:cNvPr id="48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247</xdr:row>
      <xdr:rowOff>0</xdr:rowOff>
    </xdr:from>
    <xdr:ext cx="571500" cy="651908"/>
    <xdr:pic>
      <xdr:nvPicPr>
        <xdr:cNvPr id="48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247</xdr:row>
      <xdr:rowOff>0</xdr:rowOff>
    </xdr:from>
    <xdr:ext cx="571500" cy="651908"/>
    <xdr:pic>
      <xdr:nvPicPr>
        <xdr:cNvPr id="48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247</xdr:row>
      <xdr:rowOff>0</xdr:rowOff>
    </xdr:from>
    <xdr:ext cx="571500" cy="651908"/>
    <xdr:pic>
      <xdr:nvPicPr>
        <xdr:cNvPr id="48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393096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247</xdr:row>
      <xdr:rowOff>0</xdr:rowOff>
    </xdr:from>
    <xdr:ext cx="906647" cy="661433"/>
    <xdr:pic>
      <xdr:nvPicPr>
        <xdr:cNvPr id="48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393096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48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48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49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49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49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49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49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49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49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49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49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49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0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0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0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0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0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0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50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50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50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50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51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51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51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51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51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51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51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51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1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1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2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2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2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2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52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52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52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52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52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52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53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53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53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53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53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53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3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3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3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3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4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4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54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54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54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54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54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54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54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54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55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55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55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55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5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5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5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5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5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5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56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56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56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56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56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56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56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56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56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56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57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57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7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7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7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7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7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7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295</xdr:row>
      <xdr:rowOff>0</xdr:rowOff>
    </xdr:from>
    <xdr:ext cx="594981" cy="638175"/>
    <xdr:pic>
      <xdr:nvPicPr>
        <xdr:cNvPr id="57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68820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295</xdr:row>
      <xdr:rowOff>0</xdr:rowOff>
    </xdr:from>
    <xdr:ext cx="585455" cy="651908"/>
    <xdr:pic>
      <xdr:nvPicPr>
        <xdr:cNvPr id="57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468820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295</xdr:row>
      <xdr:rowOff>0</xdr:rowOff>
    </xdr:from>
    <xdr:ext cx="631308" cy="651908"/>
    <xdr:pic>
      <xdr:nvPicPr>
        <xdr:cNvPr id="58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468820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295</xdr:row>
      <xdr:rowOff>0</xdr:rowOff>
    </xdr:from>
    <xdr:ext cx="561975" cy="638175"/>
    <xdr:pic>
      <xdr:nvPicPr>
        <xdr:cNvPr id="58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294</xdr:row>
      <xdr:rowOff>342900</xdr:rowOff>
    </xdr:from>
    <xdr:ext cx="571500" cy="663427"/>
    <xdr:pic>
      <xdr:nvPicPr>
        <xdr:cNvPr id="58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468725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295</xdr:row>
      <xdr:rowOff>0</xdr:rowOff>
    </xdr:from>
    <xdr:ext cx="571500" cy="642383"/>
    <xdr:pic>
      <xdr:nvPicPr>
        <xdr:cNvPr id="58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295</xdr:row>
      <xdr:rowOff>0</xdr:rowOff>
    </xdr:from>
    <xdr:ext cx="571500" cy="642383"/>
    <xdr:pic>
      <xdr:nvPicPr>
        <xdr:cNvPr id="58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468820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295</xdr:row>
      <xdr:rowOff>0</xdr:rowOff>
    </xdr:from>
    <xdr:ext cx="571500" cy="638175"/>
    <xdr:pic>
      <xdr:nvPicPr>
        <xdr:cNvPr id="58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468820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295</xdr:row>
      <xdr:rowOff>0</xdr:rowOff>
    </xdr:from>
    <xdr:ext cx="561975" cy="638175"/>
    <xdr:pic>
      <xdr:nvPicPr>
        <xdr:cNvPr id="58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295</xdr:row>
      <xdr:rowOff>0</xdr:rowOff>
    </xdr:from>
    <xdr:ext cx="561975" cy="638175"/>
    <xdr:pic>
      <xdr:nvPicPr>
        <xdr:cNvPr id="58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295</xdr:row>
      <xdr:rowOff>0</xdr:rowOff>
    </xdr:from>
    <xdr:ext cx="561975" cy="638175"/>
    <xdr:pic>
      <xdr:nvPicPr>
        <xdr:cNvPr id="58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468820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295</xdr:row>
      <xdr:rowOff>0</xdr:rowOff>
    </xdr:from>
    <xdr:ext cx="571500" cy="651908"/>
    <xdr:pic>
      <xdr:nvPicPr>
        <xdr:cNvPr id="58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295</xdr:row>
      <xdr:rowOff>0</xdr:rowOff>
    </xdr:from>
    <xdr:ext cx="571500" cy="651908"/>
    <xdr:pic>
      <xdr:nvPicPr>
        <xdr:cNvPr id="59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295</xdr:row>
      <xdr:rowOff>0</xdr:rowOff>
    </xdr:from>
    <xdr:ext cx="571500" cy="651908"/>
    <xdr:pic>
      <xdr:nvPicPr>
        <xdr:cNvPr id="59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295</xdr:row>
      <xdr:rowOff>0</xdr:rowOff>
    </xdr:from>
    <xdr:ext cx="571500" cy="651908"/>
    <xdr:pic>
      <xdr:nvPicPr>
        <xdr:cNvPr id="59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295</xdr:row>
      <xdr:rowOff>0</xdr:rowOff>
    </xdr:from>
    <xdr:ext cx="571500" cy="651908"/>
    <xdr:pic>
      <xdr:nvPicPr>
        <xdr:cNvPr id="59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295</xdr:row>
      <xdr:rowOff>0</xdr:rowOff>
    </xdr:from>
    <xdr:ext cx="571500" cy="651908"/>
    <xdr:pic>
      <xdr:nvPicPr>
        <xdr:cNvPr id="59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468820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295</xdr:row>
      <xdr:rowOff>0</xdr:rowOff>
    </xdr:from>
    <xdr:ext cx="906647" cy="661433"/>
    <xdr:pic>
      <xdr:nvPicPr>
        <xdr:cNvPr id="59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468820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59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59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59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59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0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0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0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0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0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0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0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0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0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0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61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61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61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61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61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61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61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61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1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1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2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2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2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2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2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2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2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2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62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62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63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63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63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63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63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63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3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3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3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3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4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4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4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4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4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4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64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64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64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64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65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65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65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65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5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5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5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5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5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5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6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6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6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6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66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66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66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66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66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66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67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67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7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7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7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7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7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7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7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7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8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8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68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68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68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68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68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68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68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68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69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69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69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69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69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69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69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69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69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69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70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70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70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70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343</xdr:row>
      <xdr:rowOff>0</xdr:rowOff>
    </xdr:from>
    <xdr:ext cx="594981" cy="638175"/>
    <xdr:pic>
      <xdr:nvPicPr>
        <xdr:cNvPr id="70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544734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343</xdr:row>
      <xdr:rowOff>0</xdr:rowOff>
    </xdr:from>
    <xdr:ext cx="585455" cy="651908"/>
    <xdr:pic>
      <xdr:nvPicPr>
        <xdr:cNvPr id="70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544734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343</xdr:row>
      <xdr:rowOff>0</xdr:rowOff>
    </xdr:from>
    <xdr:ext cx="631308" cy="651908"/>
    <xdr:pic>
      <xdr:nvPicPr>
        <xdr:cNvPr id="70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544734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343</xdr:row>
      <xdr:rowOff>0</xdr:rowOff>
    </xdr:from>
    <xdr:ext cx="561975" cy="638175"/>
    <xdr:pic>
      <xdr:nvPicPr>
        <xdr:cNvPr id="70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342</xdr:row>
      <xdr:rowOff>342900</xdr:rowOff>
    </xdr:from>
    <xdr:ext cx="571500" cy="663427"/>
    <xdr:pic>
      <xdr:nvPicPr>
        <xdr:cNvPr id="70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544639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343</xdr:row>
      <xdr:rowOff>0</xdr:rowOff>
    </xdr:from>
    <xdr:ext cx="571500" cy="642383"/>
    <xdr:pic>
      <xdr:nvPicPr>
        <xdr:cNvPr id="70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343</xdr:row>
      <xdr:rowOff>0</xdr:rowOff>
    </xdr:from>
    <xdr:ext cx="571500" cy="642383"/>
    <xdr:pic>
      <xdr:nvPicPr>
        <xdr:cNvPr id="71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544734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343</xdr:row>
      <xdr:rowOff>0</xdr:rowOff>
    </xdr:from>
    <xdr:ext cx="571500" cy="638175"/>
    <xdr:pic>
      <xdr:nvPicPr>
        <xdr:cNvPr id="71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544734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343</xdr:row>
      <xdr:rowOff>0</xdr:rowOff>
    </xdr:from>
    <xdr:ext cx="561975" cy="638175"/>
    <xdr:pic>
      <xdr:nvPicPr>
        <xdr:cNvPr id="71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343</xdr:row>
      <xdr:rowOff>0</xdr:rowOff>
    </xdr:from>
    <xdr:ext cx="561975" cy="638175"/>
    <xdr:pic>
      <xdr:nvPicPr>
        <xdr:cNvPr id="71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343</xdr:row>
      <xdr:rowOff>0</xdr:rowOff>
    </xdr:from>
    <xdr:ext cx="561975" cy="638175"/>
    <xdr:pic>
      <xdr:nvPicPr>
        <xdr:cNvPr id="71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544734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343</xdr:row>
      <xdr:rowOff>0</xdr:rowOff>
    </xdr:from>
    <xdr:ext cx="571500" cy="651908"/>
    <xdr:pic>
      <xdr:nvPicPr>
        <xdr:cNvPr id="71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343</xdr:row>
      <xdr:rowOff>0</xdr:rowOff>
    </xdr:from>
    <xdr:ext cx="571500" cy="651908"/>
    <xdr:pic>
      <xdr:nvPicPr>
        <xdr:cNvPr id="71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343</xdr:row>
      <xdr:rowOff>0</xdr:rowOff>
    </xdr:from>
    <xdr:ext cx="571500" cy="651908"/>
    <xdr:pic>
      <xdr:nvPicPr>
        <xdr:cNvPr id="71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343</xdr:row>
      <xdr:rowOff>0</xdr:rowOff>
    </xdr:from>
    <xdr:ext cx="571500" cy="651908"/>
    <xdr:pic>
      <xdr:nvPicPr>
        <xdr:cNvPr id="71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343</xdr:row>
      <xdr:rowOff>0</xdr:rowOff>
    </xdr:from>
    <xdr:ext cx="571500" cy="651908"/>
    <xdr:pic>
      <xdr:nvPicPr>
        <xdr:cNvPr id="71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343</xdr:row>
      <xdr:rowOff>0</xdr:rowOff>
    </xdr:from>
    <xdr:ext cx="571500" cy="651908"/>
    <xdr:pic>
      <xdr:nvPicPr>
        <xdr:cNvPr id="72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544734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343</xdr:row>
      <xdr:rowOff>0</xdr:rowOff>
    </xdr:from>
    <xdr:ext cx="906647" cy="661433"/>
    <xdr:pic>
      <xdr:nvPicPr>
        <xdr:cNvPr id="72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544734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72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72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72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72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72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72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72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72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73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73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73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73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73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73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73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73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73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73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74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74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74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74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74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74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74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74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74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74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75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75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75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75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75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75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75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75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75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75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76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76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76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76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76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76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76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76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76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76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77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77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77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77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77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77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77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77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77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77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78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78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78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78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78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78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78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78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78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78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79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79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79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79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79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79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79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79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79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79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80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80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80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80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80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80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80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80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80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80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81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81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81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81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81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81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81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81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81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81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82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82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82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82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82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82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82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82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82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82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83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83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83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83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83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83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83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83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83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83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84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84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84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84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84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84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84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84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391</xdr:row>
      <xdr:rowOff>0</xdr:rowOff>
    </xdr:from>
    <xdr:ext cx="594981" cy="638175"/>
    <xdr:pic>
      <xdr:nvPicPr>
        <xdr:cNvPr id="84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206490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391</xdr:row>
      <xdr:rowOff>0</xdr:rowOff>
    </xdr:from>
    <xdr:ext cx="585455" cy="651908"/>
    <xdr:pic>
      <xdr:nvPicPr>
        <xdr:cNvPr id="84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206490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391</xdr:row>
      <xdr:rowOff>0</xdr:rowOff>
    </xdr:from>
    <xdr:ext cx="631308" cy="651908"/>
    <xdr:pic>
      <xdr:nvPicPr>
        <xdr:cNvPr id="85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206490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391</xdr:row>
      <xdr:rowOff>0</xdr:rowOff>
    </xdr:from>
    <xdr:ext cx="561975" cy="638175"/>
    <xdr:pic>
      <xdr:nvPicPr>
        <xdr:cNvPr id="85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390</xdr:row>
      <xdr:rowOff>342900</xdr:rowOff>
    </xdr:from>
    <xdr:ext cx="571500" cy="663427"/>
    <xdr:pic>
      <xdr:nvPicPr>
        <xdr:cNvPr id="85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205537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391</xdr:row>
      <xdr:rowOff>0</xdr:rowOff>
    </xdr:from>
    <xdr:ext cx="571500" cy="642383"/>
    <xdr:pic>
      <xdr:nvPicPr>
        <xdr:cNvPr id="85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391</xdr:row>
      <xdr:rowOff>0</xdr:rowOff>
    </xdr:from>
    <xdr:ext cx="571500" cy="642383"/>
    <xdr:pic>
      <xdr:nvPicPr>
        <xdr:cNvPr id="85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206490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391</xdr:row>
      <xdr:rowOff>0</xdr:rowOff>
    </xdr:from>
    <xdr:ext cx="571500" cy="638175"/>
    <xdr:pic>
      <xdr:nvPicPr>
        <xdr:cNvPr id="85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206490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391</xdr:row>
      <xdr:rowOff>0</xdr:rowOff>
    </xdr:from>
    <xdr:ext cx="561975" cy="638175"/>
    <xdr:pic>
      <xdr:nvPicPr>
        <xdr:cNvPr id="85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391</xdr:row>
      <xdr:rowOff>0</xdr:rowOff>
    </xdr:from>
    <xdr:ext cx="561975" cy="638175"/>
    <xdr:pic>
      <xdr:nvPicPr>
        <xdr:cNvPr id="85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391</xdr:row>
      <xdr:rowOff>0</xdr:rowOff>
    </xdr:from>
    <xdr:ext cx="561975" cy="638175"/>
    <xdr:pic>
      <xdr:nvPicPr>
        <xdr:cNvPr id="85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206490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391</xdr:row>
      <xdr:rowOff>0</xdr:rowOff>
    </xdr:from>
    <xdr:ext cx="571500" cy="651908"/>
    <xdr:pic>
      <xdr:nvPicPr>
        <xdr:cNvPr id="85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391</xdr:row>
      <xdr:rowOff>0</xdr:rowOff>
    </xdr:from>
    <xdr:ext cx="571500" cy="651908"/>
    <xdr:pic>
      <xdr:nvPicPr>
        <xdr:cNvPr id="86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391</xdr:row>
      <xdr:rowOff>0</xdr:rowOff>
    </xdr:from>
    <xdr:ext cx="571500" cy="651908"/>
    <xdr:pic>
      <xdr:nvPicPr>
        <xdr:cNvPr id="86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391</xdr:row>
      <xdr:rowOff>0</xdr:rowOff>
    </xdr:from>
    <xdr:ext cx="571500" cy="651908"/>
    <xdr:pic>
      <xdr:nvPicPr>
        <xdr:cNvPr id="86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391</xdr:row>
      <xdr:rowOff>0</xdr:rowOff>
    </xdr:from>
    <xdr:ext cx="571500" cy="651908"/>
    <xdr:pic>
      <xdr:nvPicPr>
        <xdr:cNvPr id="86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391</xdr:row>
      <xdr:rowOff>0</xdr:rowOff>
    </xdr:from>
    <xdr:ext cx="571500" cy="651908"/>
    <xdr:pic>
      <xdr:nvPicPr>
        <xdr:cNvPr id="86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206490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391</xdr:row>
      <xdr:rowOff>0</xdr:rowOff>
    </xdr:from>
    <xdr:ext cx="906647" cy="661433"/>
    <xdr:pic>
      <xdr:nvPicPr>
        <xdr:cNvPr id="86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206490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86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86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86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86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87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87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87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87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87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87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87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87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87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87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88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88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88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88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88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88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88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88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88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88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89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89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89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89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89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89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89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89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89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89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0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0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0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0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0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0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0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0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0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0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91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91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91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91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91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91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91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91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1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1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2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2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2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2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2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2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2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2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92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92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93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93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93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93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93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93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3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3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3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3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4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4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4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4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4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4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94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94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94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94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95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95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95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95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5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5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5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5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5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5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6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6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6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6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96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96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96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96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96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96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97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97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7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7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7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7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7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7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7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7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80" name="Grafik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8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98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98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98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98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98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98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98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98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99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99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99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99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99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99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99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99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99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99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100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100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100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100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100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100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100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100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100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100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439</xdr:row>
      <xdr:rowOff>0</xdr:rowOff>
    </xdr:from>
    <xdr:ext cx="594981" cy="638175"/>
    <xdr:pic>
      <xdr:nvPicPr>
        <xdr:cNvPr id="101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6963727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439</xdr:row>
      <xdr:rowOff>0</xdr:rowOff>
    </xdr:from>
    <xdr:ext cx="585455" cy="651908"/>
    <xdr:pic>
      <xdr:nvPicPr>
        <xdr:cNvPr id="101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6963727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439</xdr:row>
      <xdr:rowOff>0</xdr:rowOff>
    </xdr:from>
    <xdr:ext cx="631308" cy="651908"/>
    <xdr:pic>
      <xdr:nvPicPr>
        <xdr:cNvPr id="101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6963727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439</xdr:row>
      <xdr:rowOff>0</xdr:rowOff>
    </xdr:from>
    <xdr:ext cx="561975" cy="638175"/>
    <xdr:pic>
      <xdr:nvPicPr>
        <xdr:cNvPr id="101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438</xdr:row>
      <xdr:rowOff>342900</xdr:rowOff>
    </xdr:from>
    <xdr:ext cx="571500" cy="663427"/>
    <xdr:pic>
      <xdr:nvPicPr>
        <xdr:cNvPr id="101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6962775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439</xdr:row>
      <xdr:rowOff>0</xdr:rowOff>
    </xdr:from>
    <xdr:ext cx="571500" cy="642383"/>
    <xdr:pic>
      <xdr:nvPicPr>
        <xdr:cNvPr id="101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439</xdr:row>
      <xdr:rowOff>0</xdr:rowOff>
    </xdr:from>
    <xdr:ext cx="571500" cy="642383"/>
    <xdr:pic>
      <xdr:nvPicPr>
        <xdr:cNvPr id="101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6963727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439</xdr:row>
      <xdr:rowOff>0</xdr:rowOff>
    </xdr:from>
    <xdr:ext cx="571500" cy="638175"/>
    <xdr:pic>
      <xdr:nvPicPr>
        <xdr:cNvPr id="101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6963727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439</xdr:row>
      <xdr:rowOff>0</xdr:rowOff>
    </xdr:from>
    <xdr:ext cx="561975" cy="638175"/>
    <xdr:pic>
      <xdr:nvPicPr>
        <xdr:cNvPr id="101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439</xdr:row>
      <xdr:rowOff>0</xdr:rowOff>
    </xdr:from>
    <xdr:ext cx="561975" cy="638175"/>
    <xdr:pic>
      <xdr:nvPicPr>
        <xdr:cNvPr id="101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439</xdr:row>
      <xdr:rowOff>0</xdr:rowOff>
    </xdr:from>
    <xdr:ext cx="561975" cy="638175"/>
    <xdr:pic>
      <xdr:nvPicPr>
        <xdr:cNvPr id="102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6963727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439</xdr:row>
      <xdr:rowOff>0</xdr:rowOff>
    </xdr:from>
    <xdr:ext cx="571500" cy="651908"/>
    <xdr:pic>
      <xdr:nvPicPr>
        <xdr:cNvPr id="102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439</xdr:row>
      <xdr:rowOff>0</xdr:rowOff>
    </xdr:from>
    <xdr:ext cx="571500" cy="651908"/>
    <xdr:pic>
      <xdr:nvPicPr>
        <xdr:cNvPr id="102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439</xdr:row>
      <xdr:rowOff>0</xdr:rowOff>
    </xdr:from>
    <xdr:ext cx="571500" cy="651908"/>
    <xdr:pic>
      <xdr:nvPicPr>
        <xdr:cNvPr id="102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439</xdr:row>
      <xdr:rowOff>0</xdr:rowOff>
    </xdr:from>
    <xdr:ext cx="571500" cy="651908"/>
    <xdr:pic>
      <xdr:nvPicPr>
        <xdr:cNvPr id="102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439</xdr:row>
      <xdr:rowOff>0</xdr:rowOff>
    </xdr:from>
    <xdr:ext cx="571500" cy="651908"/>
    <xdr:pic>
      <xdr:nvPicPr>
        <xdr:cNvPr id="102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439</xdr:row>
      <xdr:rowOff>0</xdr:rowOff>
    </xdr:from>
    <xdr:ext cx="571500" cy="651908"/>
    <xdr:pic>
      <xdr:nvPicPr>
        <xdr:cNvPr id="102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6963727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439</xdr:row>
      <xdr:rowOff>0</xdr:rowOff>
    </xdr:from>
    <xdr:ext cx="906647" cy="661433"/>
    <xdr:pic>
      <xdr:nvPicPr>
        <xdr:cNvPr id="102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6963727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02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02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03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03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03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03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03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03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03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03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03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03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04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04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04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04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04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04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04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04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04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04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05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05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05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05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05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05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05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05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05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05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06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06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06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06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06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06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06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06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06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06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07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07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07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07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07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07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07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07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07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07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08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08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08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08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08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08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08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08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08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08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09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09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09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09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09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09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09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09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09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09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0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0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0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0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0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0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0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0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0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0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11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11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11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11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11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11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11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11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1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1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2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2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2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2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2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2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2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2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12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12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13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13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13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13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13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13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3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3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3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3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4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4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4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4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4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4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14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14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14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14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15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15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15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15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5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5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5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5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5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5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6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6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6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6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16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16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16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16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16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16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17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17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7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7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7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7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7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7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7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7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8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8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18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18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18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18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18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18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18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18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487</xdr:row>
      <xdr:rowOff>0</xdr:rowOff>
    </xdr:from>
    <xdr:ext cx="594981" cy="638175"/>
    <xdr:pic>
      <xdr:nvPicPr>
        <xdr:cNvPr id="119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77209650"/>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487</xdr:row>
      <xdr:rowOff>0</xdr:rowOff>
    </xdr:from>
    <xdr:ext cx="585455" cy="651908"/>
    <xdr:pic>
      <xdr:nvPicPr>
        <xdr:cNvPr id="119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77209650"/>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487</xdr:row>
      <xdr:rowOff>0</xdr:rowOff>
    </xdr:from>
    <xdr:ext cx="631308" cy="651908"/>
    <xdr:pic>
      <xdr:nvPicPr>
        <xdr:cNvPr id="119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77209650"/>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487</xdr:row>
      <xdr:rowOff>0</xdr:rowOff>
    </xdr:from>
    <xdr:ext cx="561975" cy="638175"/>
    <xdr:pic>
      <xdr:nvPicPr>
        <xdr:cNvPr id="119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486</xdr:row>
      <xdr:rowOff>342900</xdr:rowOff>
    </xdr:from>
    <xdr:ext cx="571500" cy="663427"/>
    <xdr:pic>
      <xdr:nvPicPr>
        <xdr:cNvPr id="119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77200125"/>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487</xdr:row>
      <xdr:rowOff>0</xdr:rowOff>
    </xdr:from>
    <xdr:ext cx="571500" cy="642383"/>
    <xdr:pic>
      <xdr:nvPicPr>
        <xdr:cNvPr id="119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487</xdr:row>
      <xdr:rowOff>0</xdr:rowOff>
    </xdr:from>
    <xdr:ext cx="571500" cy="642383"/>
    <xdr:pic>
      <xdr:nvPicPr>
        <xdr:cNvPr id="119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77209650"/>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487</xdr:row>
      <xdr:rowOff>0</xdr:rowOff>
    </xdr:from>
    <xdr:ext cx="571500" cy="638175"/>
    <xdr:pic>
      <xdr:nvPicPr>
        <xdr:cNvPr id="119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77209650"/>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487</xdr:row>
      <xdr:rowOff>0</xdr:rowOff>
    </xdr:from>
    <xdr:ext cx="561975" cy="638175"/>
    <xdr:pic>
      <xdr:nvPicPr>
        <xdr:cNvPr id="119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487</xdr:row>
      <xdr:rowOff>0</xdr:rowOff>
    </xdr:from>
    <xdr:ext cx="561975" cy="638175"/>
    <xdr:pic>
      <xdr:nvPicPr>
        <xdr:cNvPr id="119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487</xdr:row>
      <xdr:rowOff>0</xdr:rowOff>
    </xdr:from>
    <xdr:ext cx="561975" cy="638175"/>
    <xdr:pic>
      <xdr:nvPicPr>
        <xdr:cNvPr id="120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77209650"/>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487</xdr:row>
      <xdr:rowOff>0</xdr:rowOff>
    </xdr:from>
    <xdr:ext cx="571500" cy="651908"/>
    <xdr:pic>
      <xdr:nvPicPr>
        <xdr:cNvPr id="120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487</xdr:row>
      <xdr:rowOff>0</xdr:rowOff>
    </xdr:from>
    <xdr:ext cx="571500" cy="651908"/>
    <xdr:pic>
      <xdr:nvPicPr>
        <xdr:cNvPr id="120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487</xdr:row>
      <xdr:rowOff>0</xdr:rowOff>
    </xdr:from>
    <xdr:ext cx="571500" cy="651908"/>
    <xdr:pic>
      <xdr:nvPicPr>
        <xdr:cNvPr id="120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487</xdr:row>
      <xdr:rowOff>0</xdr:rowOff>
    </xdr:from>
    <xdr:ext cx="571500" cy="651908"/>
    <xdr:pic>
      <xdr:nvPicPr>
        <xdr:cNvPr id="120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487</xdr:row>
      <xdr:rowOff>0</xdr:rowOff>
    </xdr:from>
    <xdr:ext cx="571500" cy="651908"/>
    <xdr:pic>
      <xdr:nvPicPr>
        <xdr:cNvPr id="120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487</xdr:row>
      <xdr:rowOff>0</xdr:rowOff>
    </xdr:from>
    <xdr:ext cx="571500" cy="651908"/>
    <xdr:pic>
      <xdr:nvPicPr>
        <xdr:cNvPr id="120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77209650"/>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487</xdr:row>
      <xdr:rowOff>0</xdr:rowOff>
    </xdr:from>
    <xdr:ext cx="906647" cy="661433"/>
    <xdr:pic>
      <xdr:nvPicPr>
        <xdr:cNvPr id="120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77209650"/>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0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0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21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21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21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21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21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21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21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21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21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21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22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22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22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22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22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22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2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2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22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22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23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23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23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23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23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23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23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23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23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23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24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24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24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24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4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4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24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24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24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24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25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25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25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25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25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25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25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25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25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25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26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26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6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6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26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26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26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26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268"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26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27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27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27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27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27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27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27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27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27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27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8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8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28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28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28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28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28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28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28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28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29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29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29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29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29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29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29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29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29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29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0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0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0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0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0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0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0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0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0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0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31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31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31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31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31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31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31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317"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18"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19"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2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2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22"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23"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24"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25"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26"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27"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328"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329"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330"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331"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332"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333"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33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33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3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3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38"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39"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40"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41"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42"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43"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44"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45"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346"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347"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348"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349"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350"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351"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35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35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54"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55"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56"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57"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58" name="Grafik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59"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60"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61"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62"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63"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364"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365"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366"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367"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368"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369"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370"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371"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72"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73"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74"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75"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76"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77"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78"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79"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80"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81"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382"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383"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384"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385"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386"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387"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535</xdr:row>
      <xdr:rowOff>0</xdr:rowOff>
    </xdr:from>
    <xdr:ext cx="594981" cy="638175"/>
    <xdr:pic>
      <xdr:nvPicPr>
        <xdr:cNvPr id="1388"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84782025"/>
          <a:ext cx="594981"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535</xdr:row>
      <xdr:rowOff>0</xdr:rowOff>
    </xdr:from>
    <xdr:ext cx="585455" cy="651908"/>
    <xdr:pic>
      <xdr:nvPicPr>
        <xdr:cNvPr id="1389"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84782025"/>
          <a:ext cx="585455"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535</xdr:row>
      <xdr:rowOff>0</xdr:rowOff>
    </xdr:from>
    <xdr:ext cx="631308" cy="651908"/>
    <xdr:pic>
      <xdr:nvPicPr>
        <xdr:cNvPr id="1390"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34325" y="84782025"/>
          <a:ext cx="631308"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535</xdr:row>
      <xdr:rowOff>0</xdr:rowOff>
    </xdr:from>
    <xdr:ext cx="561975" cy="638175"/>
    <xdr:pic>
      <xdr:nvPicPr>
        <xdr:cNvPr id="1391"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97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534</xdr:row>
      <xdr:rowOff>342900</xdr:rowOff>
    </xdr:from>
    <xdr:ext cx="571500" cy="663427"/>
    <xdr:pic>
      <xdr:nvPicPr>
        <xdr:cNvPr id="1392"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84772500"/>
          <a:ext cx="571500" cy="66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535</xdr:row>
      <xdr:rowOff>0</xdr:rowOff>
    </xdr:from>
    <xdr:ext cx="571500" cy="642383"/>
    <xdr:pic>
      <xdr:nvPicPr>
        <xdr:cNvPr id="1393"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25025"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535</xdr:row>
      <xdr:rowOff>0</xdr:rowOff>
    </xdr:from>
    <xdr:ext cx="571500" cy="642383"/>
    <xdr:pic>
      <xdr:nvPicPr>
        <xdr:cNvPr id="1394" name="Grafik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6050" y="84782025"/>
          <a:ext cx="571500" cy="642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535</xdr:row>
      <xdr:rowOff>0</xdr:rowOff>
    </xdr:from>
    <xdr:ext cx="571500" cy="638175"/>
    <xdr:pic>
      <xdr:nvPicPr>
        <xdr:cNvPr id="1395" name="Grafik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8175" y="84782025"/>
          <a:ext cx="571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535</xdr:row>
      <xdr:rowOff>0</xdr:rowOff>
    </xdr:from>
    <xdr:ext cx="561975" cy="638175"/>
    <xdr:pic>
      <xdr:nvPicPr>
        <xdr:cNvPr id="1396" name="Grafik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2920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535</xdr:row>
      <xdr:rowOff>0</xdr:rowOff>
    </xdr:from>
    <xdr:ext cx="561975" cy="638175"/>
    <xdr:pic>
      <xdr:nvPicPr>
        <xdr:cNvPr id="1397" name="Grafik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10225"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535</xdr:row>
      <xdr:rowOff>0</xdr:rowOff>
    </xdr:from>
    <xdr:ext cx="561975" cy="638175"/>
    <xdr:pic>
      <xdr:nvPicPr>
        <xdr:cNvPr id="1398" name="Grafik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1250" y="8478202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535</xdr:row>
      <xdr:rowOff>0</xdr:rowOff>
    </xdr:from>
    <xdr:ext cx="571500" cy="651908"/>
    <xdr:pic>
      <xdr:nvPicPr>
        <xdr:cNvPr id="1399" name="Grafik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671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535</xdr:row>
      <xdr:rowOff>0</xdr:rowOff>
    </xdr:from>
    <xdr:ext cx="571500" cy="651908"/>
    <xdr:pic>
      <xdr:nvPicPr>
        <xdr:cNvPr id="1400"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61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535</xdr:row>
      <xdr:rowOff>0</xdr:rowOff>
    </xdr:from>
    <xdr:ext cx="571500" cy="651908"/>
    <xdr:pic>
      <xdr:nvPicPr>
        <xdr:cNvPr id="1401" name="Grafik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0510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535</xdr:row>
      <xdr:rowOff>0</xdr:rowOff>
    </xdr:from>
    <xdr:ext cx="571500" cy="651908"/>
    <xdr:pic>
      <xdr:nvPicPr>
        <xdr:cNvPr id="1402" name="Grafik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535</xdr:row>
      <xdr:rowOff>0</xdr:rowOff>
    </xdr:from>
    <xdr:ext cx="571500" cy="651908"/>
    <xdr:pic>
      <xdr:nvPicPr>
        <xdr:cNvPr id="1403" name="Grafik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3050"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535</xdr:row>
      <xdr:rowOff>0</xdr:rowOff>
    </xdr:from>
    <xdr:ext cx="571500" cy="651908"/>
    <xdr:pic>
      <xdr:nvPicPr>
        <xdr:cNvPr id="1404" name="Grafik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2025" y="84782025"/>
          <a:ext cx="571500" cy="65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535</xdr:row>
      <xdr:rowOff>0</xdr:rowOff>
    </xdr:from>
    <xdr:ext cx="906647" cy="661433"/>
    <xdr:pic>
      <xdr:nvPicPr>
        <xdr:cNvPr id="1405" name="Grafik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 y="84782025"/>
          <a:ext cx="906647" cy="66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9524</xdr:colOff>
      <xdr:row>5</xdr:row>
      <xdr:rowOff>19050</xdr:rowOff>
    </xdr:from>
    <xdr:to>
      <xdr:col>12</xdr:col>
      <xdr:colOff>0</xdr:colOff>
      <xdr:row>5</xdr:row>
      <xdr:rowOff>504825</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4" y="885825"/>
          <a:ext cx="571501"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xdr:col>
      <xdr:colOff>19049</xdr:colOff>
      <xdr:row>5</xdr:row>
      <xdr:rowOff>19050</xdr:rowOff>
    </xdr:from>
    <xdr:to>
      <xdr:col>8</xdr:col>
      <xdr:colOff>571500</xdr:colOff>
      <xdr:row>5</xdr:row>
      <xdr:rowOff>504825</xdr:rowOff>
    </xdr:to>
    <xdr:pic>
      <xdr:nvPicPr>
        <xdr:cNvPr id="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52974" y="885825"/>
          <a:ext cx="552451"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9526</xdr:colOff>
      <xdr:row>5</xdr:row>
      <xdr:rowOff>9525</xdr:rowOff>
    </xdr:from>
    <xdr:to>
      <xdr:col>7</xdr:col>
      <xdr:colOff>571500</xdr:colOff>
      <xdr:row>5</xdr:row>
      <xdr:rowOff>504825</xdr:rowOff>
    </xdr:to>
    <xdr:pic>
      <xdr:nvPicPr>
        <xdr:cNvPr id="4" name="Picture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6" y="876300"/>
          <a:ext cx="561974"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19050</xdr:colOff>
      <xdr:row>5</xdr:row>
      <xdr:rowOff>9525</xdr:rowOff>
    </xdr:from>
    <xdr:to>
      <xdr:col>13</xdr:col>
      <xdr:colOff>571500</xdr:colOff>
      <xdr:row>5</xdr:row>
      <xdr:rowOff>504825</xdr:rowOff>
    </xdr:to>
    <xdr:pic>
      <xdr:nvPicPr>
        <xdr:cNvPr id="5" name="Picture 1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58100" y="876300"/>
          <a:ext cx="5524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15</xdr:col>
      <xdr:colOff>0</xdr:colOff>
      <xdr:row>5</xdr:row>
      <xdr:rowOff>9525</xdr:rowOff>
    </xdr:from>
    <xdr:to>
      <xdr:col>15</xdr:col>
      <xdr:colOff>552450</xdr:colOff>
      <xdr:row>5</xdr:row>
      <xdr:rowOff>504825</xdr:rowOff>
    </xdr:to>
    <xdr:pic>
      <xdr:nvPicPr>
        <xdr:cNvPr id="6" name="Picture 1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86825" y="876300"/>
          <a:ext cx="5524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15</xdr:col>
      <xdr:colOff>571500</xdr:colOff>
      <xdr:row>5</xdr:row>
      <xdr:rowOff>9525</xdr:rowOff>
    </xdr:from>
    <xdr:to>
      <xdr:col>16</xdr:col>
      <xdr:colOff>552450</xdr:colOff>
      <xdr:row>5</xdr:row>
      <xdr:rowOff>504825</xdr:rowOff>
    </xdr:to>
    <xdr:pic>
      <xdr:nvPicPr>
        <xdr:cNvPr id="7" name="Picture 1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58325"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28574</xdr:colOff>
      <xdr:row>5</xdr:row>
      <xdr:rowOff>9525</xdr:rowOff>
    </xdr:from>
    <xdr:to>
      <xdr:col>12</xdr:col>
      <xdr:colOff>571499</xdr:colOff>
      <xdr:row>5</xdr:row>
      <xdr:rowOff>495300</xdr:rowOff>
    </xdr:to>
    <xdr:pic>
      <xdr:nvPicPr>
        <xdr:cNvPr id="8" name="Picture 1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86599" y="876300"/>
          <a:ext cx="54292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19049</xdr:colOff>
      <xdr:row>5</xdr:row>
      <xdr:rowOff>0</xdr:rowOff>
    </xdr:from>
    <xdr:to>
      <xdr:col>2</xdr:col>
      <xdr:colOff>581024</xdr:colOff>
      <xdr:row>5</xdr:row>
      <xdr:rowOff>495300</xdr:rowOff>
    </xdr:to>
    <xdr:pic>
      <xdr:nvPicPr>
        <xdr:cNvPr id="9" name="Picture 2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66824"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0</xdr:colOff>
      <xdr:row>5</xdr:row>
      <xdr:rowOff>0</xdr:rowOff>
    </xdr:from>
    <xdr:to>
      <xdr:col>6</xdr:col>
      <xdr:colOff>571500</xdr:colOff>
      <xdr:row>5</xdr:row>
      <xdr:rowOff>504825</xdr:rowOff>
    </xdr:to>
    <xdr:pic>
      <xdr:nvPicPr>
        <xdr:cNvPr id="10" name="Picture 2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866775"/>
          <a:ext cx="571500"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9524</xdr:colOff>
      <xdr:row>4</xdr:row>
      <xdr:rowOff>180974</xdr:rowOff>
    </xdr:from>
    <xdr:to>
      <xdr:col>3</xdr:col>
      <xdr:colOff>571499</xdr:colOff>
      <xdr:row>5</xdr:row>
      <xdr:rowOff>504825</xdr:rowOff>
    </xdr:to>
    <xdr:pic>
      <xdr:nvPicPr>
        <xdr:cNvPr id="11" name="Grafik 10"/>
        <xdr:cNvPicPr/>
      </xdr:nvPicPr>
      <xdr:blipFill>
        <a:blip xmlns:r="http://schemas.openxmlformats.org/officeDocument/2006/relationships" r:embed="rId10"/>
        <a:stretch>
          <a:fillRect/>
        </a:stretch>
      </xdr:blipFill>
      <xdr:spPr>
        <a:xfrm>
          <a:off x="1838324" y="857249"/>
          <a:ext cx="561975" cy="514351"/>
        </a:xfrm>
        <a:prstGeom prst="rect">
          <a:avLst/>
        </a:prstGeom>
      </xdr:spPr>
    </xdr:pic>
    <xdr:clientData/>
  </xdr:twoCellAnchor>
  <xdr:twoCellAnchor editAs="oneCell">
    <xdr:from>
      <xdr:col>4</xdr:col>
      <xdr:colOff>581024</xdr:colOff>
      <xdr:row>5</xdr:row>
      <xdr:rowOff>0</xdr:rowOff>
    </xdr:from>
    <xdr:to>
      <xdr:col>5</xdr:col>
      <xdr:colOff>561974</xdr:colOff>
      <xdr:row>6</xdr:row>
      <xdr:rowOff>0</xdr:rowOff>
    </xdr:to>
    <xdr:pic>
      <xdr:nvPicPr>
        <xdr:cNvPr id="12" name="Picture 19" descr="ANd9GcTz124uMzpxZ7YWBjJT0tIGbNq2ZH4nQ7J5KPVKf-Z6nRajpkGgxQ"/>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990849" y="866775"/>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38099</xdr:colOff>
      <xdr:row>5</xdr:row>
      <xdr:rowOff>9525</xdr:rowOff>
    </xdr:from>
    <xdr:to>
      <xdr:col>21</xdr:col>
      <xdr:colOff>19049</xdr:colOff>
      <xdr:row>6</xdr:row>
      <xdr:rowOff>9525</xdr:rowOff>
    </xdr:to>
    <xdr:pic>
      <xdr:nvPicPr>
        <xdr:cNvPr id="13" name="Picture 1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30049" y="876300"/>
          <a:ext cx="561975" cy="51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21</xdr:col>
      <xdr:colOff>28575</xdr:colOff>
      <xdr:row>5</xdr:row>
      <xdr:rowOff>9525</xdr:rowOff>
    </xdr:from>
    <xdr:to>
      <xdr:col>22</xdr:col>
      <xdr:colOff>19050</xdr:colOff>
      <xdr:row>5</xdr:row>
      <xdr:rowOff>504825</xdr:rowOff>
    </xdr:to>
    <xdr:pic>
      <xdr:nvPicPr>
        <xdr:cNvPr id="14" name="Picture 4"/>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401550" y="876300"/>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30</xdr:col>
      <xdr:colOff>19050</xdr:colOff>
      <xdr:row>5</xdr:row>
      <xdr:rowOff>0</xdr:rowOff>
    </xdr:from>
    <xdr:to>
      <xdr:col>31</xdr:col>
      <xdr:colOff>0</xdr:colOff>
      <xdr:row>5</xdr:row>
      <xdr:rowOff>485775</xdr:rowOff>
    </xdr:to>
    <xdr:pic>
      <xdr:nvPicPr>
        <xdr:cNvPr id="15" name="Picture 2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706975" y="866775"/>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27</xdr:col>
      <xdr:colOff>9525</xdr:colOff>
      <xdr:row>5</xdr:row>
      <xdr:rowOff>0</xdr:rowOff>
    </xdr:from>
    <xdr:to>
      <xdr:col>28</xdr:col>
      <xdr:colOff>0</xdr:colOff>
      <xdr:row>5</xdr:row>
      <xdr:rowOff>504825</xdr:rowOff>
    </xdr:to>
    <xdr:pic>
      <xdr:nvPicPr>
        <xdr:cNvPr id="16" name="Picture 2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868650" y="866775"/>
          <a:ext cx="571500"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29</xdr:col>
      <xdr:colOff>19049</xdr:colOff>
      <xdr:row>5</xdr:row>
      <xdr:rowOff>19050</xdr:rowOff>
    </xdr:from>
    <xdr:to>
      <xdr:col>29</xdr:col>
      <xdr:colOff>581024</xdr:colOff>
      <xdr:row>6</xdr:row>
      <xdr:rowOff>0</xdr:rowOff>
    </xdr:to>
    <xdr:pic>
      <xdr:nvPicPr>
        <xdr:cNvPr id="17" name="Picture 2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25949" y="88582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31</xdr:col>
      <xdr:colOff>19049</xdr:colOff>
      <xdr:row>5</xdr:row>
      <xdr:rowOff>0</xdr:rowOff>
    </xdr:from>
    <xdr:to>
      <xdr:col>31</xdr:col>
      <xdr:colOff>561975</xdr:colOff>
      <xdr:row>5</xdr:row>
      <xdr:rowOff>495300</xdr:rowOff>
    </xdr:to>
    <xdr:pic>
      <xdr:nvPicPr>
        <xdr:cNvPr id="18" name="Grafik 17" descr="http://japan-product.com/wp-content/uploads/2013/10/Fuji-Heavy-Industries.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287999" y="866775"/>
          <a:ext cx="542926"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28575</xdr:colOff>
      <xdr:row>5</xdr:row>
      <xdr:rowOff>0</xdr:rowOff>
    </xdr:from>
    <xdr:to>
      <xdr:col>33</xdr:col>
      <xdr:colOff>9525</xdr:colOff>
      <xdr:row>5</xdr:row>
      <xdr:rowOff>495300</xdr:rowOff>
    </xdr:to>
    <xdr:pic>
      <xdr:nvPicPr>
        <xdr:cNvPr id="19" name="Picture 43" descr="ANd9GcTZY8ac13BSc6xiGhX5DTTgVKLqsyRgZHSDlWe8zlPSwN2pdg2rZw"/>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878550" y="866775"/>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19050</xdr:colOff>
      <xdr:row>5</xdr:row>
      <xdr:rowOff>19050</xdr:rowOff>
    </xdr:from>
    <xdr:to>
      <xdr:col>35</xdr:col>
      <xdr:colOff>561975</xdr:colOff>
      <xdr:row>5</xdr:row>
      <xdr:rowOff>504825</xdr:rowOff>
    </xdr:to>
    <xdr:pic>
      <xdr:nvPicPr>
        <xdr:cNvPr id="20" name="Picture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612100" y="885825"/>
          <a:ext cx="54292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37</xdr:col>
      <xdr:colOff>19050</xdr:colOff>
      <xdr:row>5</xdr:row>
      <xdr:rowOff>19051</xdr:rowOff>
    </xdr:from>
    <xdr:to>
      <xdr:col>38</xdr:col>
      <xdr:colOff>9525</xdr:colOff>
      <xdr:row>6</xdr:row>
      <xdr:rowOff>1</xdr:rowOff>
    </xdr:to>
    <xdr:pic>
      <xdr:nvPicPr>
        <xdr:cNvPr id="21" name="Picture 3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774150" y="885826"/>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39</xdr:col>
      <xdr:colOff>9525</xdr:colOff>
      <xdr:row>5</xdr:row>
      <xdr:rowOff>19050</xdr:rowOff>
    </xdr:from>
    <xdr:to>
      <xdr:col>39</xdr:col>
      <xdr:colOff>571500</xdr:colOff>
      <xdr:row>5</xdr:row>
      <xdr:rowOff>504825</xdr:rowOff>
    </xdr:to>
    <xdr:pic>
      <xdr:nvPicPr>
        <xdr:cNvPr id="22" name="Picture 3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926675" y="885825"/>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41</xdr:col>
      <xdr:colOff>28575</xdr:colOff>
      <xdr:row>5</xdr:row>
      <xdr:rowOff>9525</xdr:rowOff>
    </xdr:from>
    <xdr:to>
      <xdr:col>42</xdr:col>
      <xdr:colOff>9525</xdr:colOff>
      <xdr:row>5</xdr:row>
      <xdr:rowOff>495300</xdr:rowOff>
    </xdr:to>
    <xdr:pic>
      <xdr:nvPicPr>
        <xdr:cNvPr id="23" name="Picture 42"/>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107775" y="876300"/>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43</xdr:col>
      <xdr:colOff>19049</xdr:colOff>
      <xdr:row>5</xdr:row>
      <xdr:rowOff>19050</xdr:rowOff>
    </xdr:from>
    <xdr:to>
      <xdr:col>43</xdr:col>
      <xdr:colOff>581024</xdr:colOff>
      <xdr:row>6</xdr:row>
      <xdr:rowOff>0</xdr:rowOff>
    </xdr:to>
    <xdr:pic>
      <xdr:nvPicPr>
        <xdr:cNvPr id="24" name="Picture 39"/>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5346024" y="88582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46</xdr:col>
      <xdr:colOff>9525</xdr:colOff>
      <xdr:row>5</xdr:row>
      <xdr:rowOff>19050</xdr:rowOff>
    </xdr:from>
    <xdr:to>
      <xdr:col>46</xdr:col>
      <xdr:colOff>571500</xdr:colOff>
      <xdr:row>5</xdr:row>
      <xdr:rowOff>504825</xdr:rowOff>
    </xdr:to>
    <xdr:pic>
      <xdr:nvPicPr>
        <xdr:cNvPr id="25" name="Picture 4"/>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79575" y="885825"/>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48</xdr:col>
      <xdr:colOff>571499</xdr:colOff>
      <xdr:row>5</xdr:row>
      <xdr:rowOff>19050</xdr:rowOff>
    </xdr:from>
    <xdr:to>
      <xdr:col>49</xdr:col>
      <xdr:colOff>571499</xdr:colOff>
      <xdr:row>5</xdr:row>
      <xdr:rowOff>504825</xdr:rowOff>
    </xdr:to>
    <xdr:pic>
      <xdr:nvPicPr>
        <xdr:cNvPr id="26" name="Picture 1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803599" y="885825"/>
          <a:ext cx="58102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50</xdr:col>
      <xdr:colOff>9524</xdr:colOff>
      <xdr:row>5</xdr:row>
      <xdr:rowOff>9525</xdr:rowOff>
    </xdr:from>
    <xdr:to>
      <xdr:col>50</xdr:col>
      <xdr:colOff>571499</xdr:colOff>
      <xdr:row>5</xdr:row>
      <xdr:rowOff>495300</xdr:rowOff>
    </xdr:to>
    <xdr:pic>
      <xdr:nvPicPr>
        <xdr:cNvPr id="27" name="Picture 1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9403674" y="876300"/>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51</xdr:col>
      <xdr:colOff>0</xdr:colOff>
      <xdr:row>5</xdr:row>
      <xdr:rowOff>9525</xdr:rowOff>
    </xdr:from>
    <xdr:to>
      <xdr:col>51</xdr:col>
      <xdr:colOff>561975</xdr:colOff>
      <xdr:row>5</xdr:row>
      <xdr:rowOff>504825</xdr:rowOff>
    </xdr:to>
    <xdr:pic>
      <xdr:nvPicPr>
        <xdr:cNvPr id="28" name="Picture 13"/>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9975175"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52</xdr:col>
      <xdr:colOff>19050</xdr:colOff>
      <xdr:row>5</xdr:row>
      <xdr:rowOff>9525</xdr:rowOff>
    </xdr:from>
    <xdr:to>
      <xdr:col>53</xdr:col>
      <xdr:colOff>0</xdr:colOff>
      <xdr:row>5</xdr:row>
      <xdr:rowOff>495300</xdr:rowOff>
    </xdr:to>
    <xdr:pic>
      <xdr:nvPicPr>
        <xdr:cNvPr id="29" name="Picture 14"/>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0575250" y="876300"/>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53</xdr:col>
      <xdr:colOff>9525</xdr:colOff>
      <xdr:row>5</xdr:row>
      <xdr:rowOff>0</xdr:rowOff>
    </xdr:from>
    <xdr:to>
      <xdr:col>54</xdr:col>
      <xdr:colOff>9525</xdr:colOff>
      <xdr:row>5</xdr:row>
      <xdr:rowOff>504825</xdr:rowOff>
    </xdr:to>
    <xdr:pic>
      <xdr:nvPicPr>
        <xdr:cNvPr id="30" name="Picture 1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1146750" y="866775"/>
          <a:ext cx="58102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54</xdr:col>
      <xdr:colOff>19050</xdr:colOff>
      <xdr:row>5</xdr:row>
      <xdr:rowOff>0</xdr:rowOff>
    </xdr:from>
    <xdr:to>
      <xdr:col>54</xdr:col>
      <xdr:colOff>571500</xdr:colOff>
      <xdr:row>5</xdr:row>
      <xdr:rowOff>495300</xdr:rowOff>
    </xdr:to>
    <xdr:pic>
      <xdr:nvPicPr>
        <xdr:cNvPr id="31" name="Picture 17"/>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1737300" y="866775"/>
          <a:ext cx="5524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57</xdr:col>
      <xdr:colOff>9524</xdr:colOff>
      <xdr:row>5</xdr:row>
      <xdr:rowOff>9525</xdr:rowOff>
    </xdr:from>
    <xdr:to>
      <xdr:col>57</xdr:col>
      <xdr:colOff>571499</xdr:colOff>
      <xdr:row>5</xdr:row>
      <xdr:rowOff>504825</xdr:rowOff>
    </xdr:to>
    <xdr:pic>
      <xdr:nvPicPr>
        <xdr:cNvPr id="32" name="Picture 20"/>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3556574"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58</xdr:col>
      <xdr:colOff>9525</xdr:colOff>
      <xdr:row>5</xdr:row>
      <xdr:rowOff>0</xdr:rowOff>
    </xdr:from>
    <xdr:to>
      <xdr:col>58</xdr:col>
      <xdr:colOff>571500</xdr:colOff>
      <xdr:row>5</xdr:row>
      <xdr:rowOff>485775</xdr:rowOff>
    </xdr:to>
    <xdr:pic>
      <xdr:nvPicPr>
        <xdr:cNvPr id="33" name="Picture 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4137600" y="866775"/>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59</xdr:col>
      <xdr:colOff>9525</xdr:colOff>
      <xdr:row>5</xdr:row>
      <xdr:rowOff>9525</xdr:rowOff>
    </xdr:from>
    <xdr:to>
      <xdr:col>59</xdr:col>
      <xdr:colOff>571500</xdr:colOff>
      <xdr:row>5</xdr:row>
      <xdr:rowOff>504825</xdr:rowOff>
    </xdr:to>
    <xdr:pic>
      <xdr:nvPicPr>
        <xdr:cNvPr id="34" name="Picture 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4718625"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61</xdr:col>
      <xdr:colOff>19049</xdr:colOff>
      <xdr:row>5</xdr:row>
      <xdr:rowOff>9525</xdr:rowOff>
    </xdr:from>
    <xdr:to>
      <xdr:col>61</xdr:col>
      <xdr:colOff>581024</xdr:colOff>
      <xdr:row>6</xdr:row>
      <xdr:rowOff>0</xdr:rowOff>
    </xdr:to>
    <xdr:pic>
      <xdr:nvPicPr>
        <xdr:cNvPr id="35" name="Picture 6"/>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890199" y="876300"/>
          <a:ext cx="5619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62</xdr:col>
      <xdr:colOff>19050</xdr:colOff>
      <xdr:row>5</xdr:row>
      <xdr:rowOff>9525</xdr:rowOff>
    </xdr:from>
    <xdr:to>
      <xdr:col>63</xdr:col>
      <xdr:colOff>9525</xdr:colOff>
      <xdr:row>6</xdr:row>
      <xdr:rowOff>0</xdr:rowOff>
    </xdr:to>
    <xdr:pic>
      <xdr:nvPicPr>
        <xdr:cNvPr id="36" name="Picture 7"/>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6471225" y="876300"/>
          <a:ext cx="571500"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65</xdr:col>
      <xdr:colOff>19050</xdr:colOff>
      <xdr:row>5</xdr:row>
      <xdr:rowOff>19050</xdr:rowOff>
    </xdr:from>
    <xdr:to>
      <xdr:col>66</xdr:col>
      <xdr:colOff>0</xdr:colOff>
      <xdr:row>6</xdr:row>
      <xdr:rowOff>0</xdr:rowOff>
    </xdr:to>
    <xdr:pic>
      <xdr:nvPicPr>
        <xdr:cNvPr id="37" name="Picture 9"/>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8280975" y="88582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66</xdr:col>
      <xdr:colOff>9524</xdr:colOff>
      <xdr:row>5</xdr:row>
      <xdr:rowOff>0</xdr:rowOff>
    </xdr:from>
    <xdr:to>
      <xdr:col>66</xdr:col>
      <xdr:colOff>571499</xdr:colOff>
      <xdr:row>5</xdr:row>
      <xdr:rowOff>495300</xdr:rowOff>
    </xdr:to>
    <xdr:pic>
      <xdr:nvPicPr>
        <xdr:cNvPr id="38" name="Picture 9"/>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8852474"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67</xdr:col>
      <xdr:colOff>9524</xdr:colOff>
      <xdr:row>5</xdr:row>
      <xdr:rowOff>9525</xdr:rowOff>
    </xdr:from>
    <xdr:to>
      <xdr:col>67</xdr:col>
      <xdr:colOff>571499</xdr:colOff>
      <xdr:row>5</xdr:row>
      <xdr:rowOff>504825</xdr:rowOff>
    </xdr:to>
    <xdr:pic>
      <xdr:nvPicPr>
        <xdr:cNvPr id="39" name="Picture 20"/>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9433499"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68</xdr:col>
      <xdr:colOff>9525</xdr:colOff>
      <xdr:row>5</xdr:row>
      <xdr:rowOff>9525</xdr:rowOff>
    </xdr:from>
    <xdr:to>
      <xdr:col>68</xdr:col>
      <xdr:colOff>571500</xdr:colOff>
      <xdr:row>5</xdr:row>
      <xdr:rowOff>504825</xdr:rowOff>
    </xdr:to>
    <xdr:pic>
      <xdr:nvPicPr>
        <xdr:cNvPr id="40" name="Picture 1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0014525" y="87630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71</xdr:col>
      <xdr:colOff>19050</xdr:colOff>
      <xdr:row>4</xdr:row>
      <xdr:rowOff>180975</xdr:rowOff>
    </xdr:from>
    <xdr:to>
      <xdr:col>72</xdr:col>
      <xdr:colOff>0</xdr:colOff>
      <xdr:row>5</xdr:row>
      <xdr:rowOff>495300</xdr:rowOff>
    </xdr:to>
    <xdr:pic>
      <xdr:nvPicPr>
        <xdr:cNvPr id="41" name="Picture 15"/>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1852850" y="857250"/>
          <a:ext cx="5619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72</xdr:col>
      <xdr:colOff>9525</xdr:colOff>
      <xdr:row>5</xdr:row>
      <xdr:rowOff>0</xdr:rowOff>
    </xdr:from>
    <xdr:to>
      <xdr:col>72</xdr:col>
      <xdr:colOff>571500</xdr:colOff>
      <xdr:row>5</xdr:row>
      <xdr:rowOff>495300</xdr:rowOff>
    </xdr:to>
    <xdr:pic>
      <xdr:nvPicPr>
        <xdr:cNvPr id="42" name="Picture 16"/>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2424350"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73</xdr:col>
      <xdr:colOff>19050</xdr:colOff>
      <xdr:row>5</xdr:row>
      <xdr:rowOff>9525</xdr:rowOff>
    </xdr:from>
    <xdr:to>
      <xdr:col>73</xdr:col>
      <xdr:colOff>571500</xdr:colOff>
      <xdr:row>5</xdr:row>
      <xdr:rowOff>495300</xdr:rowOff>
    </xdr:to>
    <xdr:pic>
      <xdr:nvPicPr>
        <xdr:cNvPr id="43" name="Picture 17"/>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3014900" y="876300"/>
          <a:ext cx="55245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73</xdr:col>
      <xdr:colOff>581024</xdr:colOff>
      <xdr:row>5</xdr:row>
      <xdr:rowOff>0</xdr:rowOff>
    </xdr:from>
    <xdr:to>
      <xdr:col>74</xdr:col>
      <xdr:colOff>561974</xdr:colOff>
      <xdr:row>5</xdr:row>
      <xdr:rowOff>504825</xdr:rowOff>
    </xdr:to>
    <xdr:pic>
      <xdr:nvPicPr>
        <xdr:cNvPr id="44" name="Picture 18"/>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3576874" y="866775"/>
          <a:ext cx="5619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75</xdr:col>
      <xdr:colOff>19050</xdr:colOff>
      <xdr:row>5</xdr:row>
      <xdr:rowOff>0</xdr:rowOff>
    </xdr:from>
    <xdr:to>
      <xdr:col>76</xdr:col>
      <xdr:colOff>0</xdr:colOff>
      <xdr:row>5</xdr:row>
      <xdr:rowOff>504825</xdr:rowOff>
    </xdr:to>
    <xdr:pic>
      <xdr:nvPicPr>
        <xdr:cNvPr id="45" name="Picture 19"/>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4176950" y="866775"/>
          <a:ext cx="5619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79</xdr:col>
      <xdr:colOff>28575</xdr:colOff>
      <xdr:row>5</xdr:row>
      <xdr:rowOff>28575</xdr:rowOff>
    </xdr:from>
    <xdr:to>
      <xdr:col>80</xdr:col>
      <xdr:colOff>0</xdr:colOff>
      <xdr:row>6</xdr:row>
      <xdr:rowOff>0</xdr:rowOff>
    </xdr:to>
    <xdr:pic>
      <xdr:nvPicPr>
        <xdr:cNvPr id="46" name="Picture 4"/>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6510575" y="895350"/>
          <a:ext cx="55245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76</xdr:col>
      <xdr:colOff>9524</xdr:colOff>
      <xdr:row>5</xdr:row>
      <xdr:rowOff>0</xdr:rowOff>
    </xdr:from>
    <xdr:to>
      <xdr:col>76</xdr:col>
      <xdr:colOff>571499</xdr:colOff>
      <xdr:row>5</xdr:row>
      <xdr:rowOff>495300</xdr:rowOff>
    </xdr:to>
    <xdr:pic>
      <xdr:nvPicPr>
        <xdr:cNvPr id="47" name="Picture 11"/>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4748449"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80</xdr:col>
      <xdr:colOff>19050</xdr:colOff>
      <xdr:row>5</xdr:row>
      <xdr:rowOff>19050</xdr:rowOff>
    </xdr:from>
    <xdr:to>
      <xdr:col>80</xdr:col>
      <xdr:colOff>571500</xdr:colOff>
      <xdr:row>6</xdr:row>
      <xdr:rowOff>0</xdr:rowOff>
    </xdr:to>
    <xdr:pic>
      <xdr:nvPicPr>
        <xdr:cNvPr id="48" name="Picture 6"/>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7082075" y="885825"/>
          <a:ext cx="5524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86</xdr:col>
      <xdr:colOff>0</xdr:colOff>
      <xdr:row>5</xdr:row>
      <xdr:rowOff>0</xdr:rowOff>
    </xdr:from>
    <xdr:to>
      <xdr:col>86</xdr:col>
      <xdr:colOff>571500</xdr:colOff>
      <xdr:row>5</xdr:row>
      <xdr:rowOff>495300</xdr:rowOff>
    </xdr:to>
    <xdr:pic>
      <xdr:nvPicPr>
        <xdr:cNvPr id="49" name="Picture 12"/>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0634900" y="866775"/>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87</xdr:col>
      <xdr:colOff>9525</xdr:colOff>
      <xdr:row>5</xdr:row>
      <xdr:rowOff>0</xdr:rowOff>
    </xdr:from>
    <xdr:to>
      <xdr:col>88</xdr:col>
      <xdr:colOff>0</xdr:colOff>
      <xdr:row>5</xdr:row>
      <xdr:rowOff>495300</xdr:rowOff>
    </xdr:to>
    <xdr:pic>
      <xdr:nvPicPr>
        <xdr:cNvPr id="50" name="Picture 1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1225450" y="866775"/>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88</xdr:col>
      <xdr:colOff>28575</xdr:colOff>
      <xdr:row>5</xdr:row>
      <xdr:rowOff>0</xdr:rowOff>
    </xdr:from>
    <xdr:to>
      <xdr:col>89</xdr:col>
      <xdr:colOff>9525</xdr:colOff>
      <xdr:row>5</xdr:row>
      <xdr:rowOff>495300</xdr:rowOff>
    </xdr:to>
    <xdr:pic>
      <xdr:nvPicPr>
        <xdr:cNvPr id="51" name="Picture 1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1825525"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26</xdr:col>
      <xdr:colOff>19051</xdr:colOff>
      <xdr:row>5</xdr:row>
      <xdr:rowOff>9525</xdr:rowOff>
    </xdr:from>
    <xdr:to>
      <xdr:col>27</xdr:col>
      <xdr:colOff>19050</xdr:colOff>
      <xdr:row>5</xdr:row>
      <xdr:rowOff>504825</xdr:rowOff>
    </xdr:to>
    <xdr:pic>
      <xdr:nvPicPr>
        <xdr:cNvPr id="52" name="Grafik 51" descr="http://www.fcagroup.com/it-IT/media_center/photogallery/PublishingImages/logo_management/FCA_logo_high.jpg"/>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5297151" y="876300"/>
          <a:ext cx="581024" cy="495300"/>
        </a:xfrm>
        <a:prstGeom prst="rect">
          <a:avLst/>
        </a:prstGeom>
        <a:noFill/>
        <a:extLst/>
      </xdr:spPr>
    </xdr:pic>
    <xdr:clientData/>
  </xdr:twoCellAnchor>
  <xdr:twoCellAnchor editAs="oneCell">
    <xdr:from>
      <xdr:col>8</xdr:col>
      <xdr:colOff>571500</xdr:colOff>
      <xdr:row>5</xdr:row>
      <xdr:rowOff>9525</xdr:rowOff>
    </xdr:from>
    <xdr:to>
      <xdr:col>9</xdr:col>
      <xdr:colOff>571500</xdr:colOff>
      <xdr:row>5</xdr:row>
      <xdr:rowOff>485775</xdr:rowOff>
    </xdr:to>
    <xdr:pic>
      <xdr:nvPicPr>
        <xdr:cNvPr id="53" name="Bild 1" descr="https://upload.wikimedia.org/wikipedia/en/c/cb/Mini-logo.png"/>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305425" y="876300"/>
          <a:ext cx="581025" cy="476250"/>
        </a:xfrm>
        <a:prstGeom prst="rect">
          <a:avLst/>
        </a:prstGeom>
        <a:noFill/>
        <a:ln>
          <a:noFill/>
        </a:ln>
      </xdr:spPr>
    </xdr:pic>
    <xdr:clientData/>
  </xdr:twoCellAnchor>
  <xdr:twoCellAnchor editAs="oneCell">
    <xdr:from>
      <xdr:col>82</xdr:col>
      <xdr:colOff>19051</xdr:colOff>
      <xdr:row>5</xdr:row>
      <xdr:rowOff>19049</xdr:rowOff>
    </xdr:from>
    <xdr:to>
      <xdr:col>82</xdr:col>
      <xdr:colOff>552451</xdr:colOff>
      <xdr:row>5</xdr:row>
      <xdr:rowOff>504824</xdr:rowOff>
    </xdr:to>
    <xdr:pic>
      <xdr:nvPicPr>
        <xdr:cNvPr id="54" name="Bild 1" descr="https://upload.wikimedia.org/wikipedia/commons/thumb/1/12/Suzuki_logo_2.svg/2000px-Suzuki_logo_2.svg.png"/>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8244126" y="885824"/>
          <a:ext cx="533400" cy="485775"/>
        </a:xfrm>
        <a:prstGeom prst="rect">
          <a:avLst/>
        </a:prstGeom>
        <a:noFill/>
        <a:ln>
          <a:noFill/>
        </a:ln>
      </xdr:spPr>
    </xdr:pic>
    <xdr:clientData/>
  </xdr:twoCellAnchor>
  <xdr:twoCellAnchor editAs="oneCell">
    <xdr:from>
      <xdr:col>18</xdr:col>
      <xdr:colOff>19050</xdr:colOff>
      <xdr:row>4</xdr:row>
      <xdr:rowOff>190499</xdr:rowOff>
    </xdr:from>
    <xdr:to>
      <xdr:col>19</xdr:col>
      <xdr:colOff>0</xdr:colOff>
      <xdr:row>5</xdr:row>
      <xdr:rowOff>504824</xdr:rowOff>
    </xdr:to>
    <xdr:pic>
      <xdr:nvPicPr>
        <xdr:cNvPr id="55" name="Bild 1" descr="Daewoo"/>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0648950" y="866774"/>
          <a:ext cx="561975" cy="504825"/>
        </a:xfrm>
        <a:prstGeom prst="rect">
          <a:avLst/>
        </a:prstGeom>
        <a:noFill/>
        <a:ln>
          <a:noFill/>
        </a:ln>
      </xdr:spPr>
    </xdr:pic>
    <xdr:clientData/>
  </xdr:twoCellAnchor>
  <xdr:twoCellAnchor editAs="oneCell">
    <xdr:from>
      <xdr:col>1</xdr:col>
      <xdr:colOff>19049</xdr:colOff>
      <xdr:row>5</xdr:row>
      <xdr:rowOff>1</xdr:rowOff>
    </xdr:from>
    <xdr:to>
      <xdr:col>1</xdr:col>
      <xdr:colOff>571500</xdr:colOff>
      <xdr:row>5</xdr:row>
      <xdr:rowOff>495300</xdr:rowOff>
    </xdr:to>
    <xdr:pic>
      <xdr:nvPicPr>
        <xdr:cNvPr id="56" name="Bild 1" descr="http://www.pferd-aktuell.de/files/1/130/250/AGCO_Fendt_4C.png"/>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685799" y="866776"/>
          <a:ext cx="552451" cy="495299"/>
        </a:xfrm>
        <a:prstGeom prst="rect">
          <a:avLst/>
        </a:prstGeom>
        <a:noFill/>
        <a:ln>
          <a:noFill/>
        </a:ln>
      </xdr:spPr>
    </xdr:pic>
    <xdr:clientData/>
  </xdr:twoCellAnchor>
  <xdr:twoCellAnchor editAs="oneCell">
    <xdr:from>
      <xdr:col>23</xdr:col>
      <xdr:colOff>9526</xdr:colOff>
      <xdr:row>4</xdr:row>
      <xdr:rowOff>152400</xdr:rowOff>
    </xdr:from>
    <xdr:to>
      <xdr:col>24</xdr:col>
      <xdr:colOff>1</xdr:colOff>
      <xdr:row>5</xdr:row>
      <xdr:rowOff>504825</xdr:rowOff>
    </xdr:to>
    <xdr:pic>
      <xdr:nvPicPr>
        <xdr:cNvPr id="57" name="Bild 1" descr="https://upload.wikimedia.org/wikipedia/de/thumb/9/90/Deutz_Logo.svg/125px-Deutz_Logo.svg.png"/>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3544551" y="828675"/>
          <a:ext cx="571500" cy="542925"/>
        </a:xfrm>
        <a:prstGeom prst="rect">
          <a:avLst/>
        </a:prstGeom>
        <a:noFill/>
        <a:ln>
          <a:noFill/>
        </a:ln>
      </xdr:spPr>
    </xdr:pic>
    <xdr:clientData/>
  </xdr:twoCellAnchor>
  <xdr:twoCellAnchor editAs="oneCell">
    <xdr:from>
      <xdr:col>37</xdr:col>
      <xdr:colOff>571501</xdr:colOff>
      <xdr:row>4</xdr:row>
      <xdr:rowOff>171450</xdr:rowOff>
    </xdr:from>
    <xdr:to>
      <xdr:col>38</xdr:col>
      <xdr:colOff>542926</xdr:colOff>
      <xdr:row>5</xdr:row>
      <xdr:rowOff>495300</xdr:rowOff>
    </xdr:to>
    <xdr:pic>
      <xdr:nvPicPr>
        <xdr:cNvPr id="58" name="Bild 1" descr="http://trekkerschmidt.de/wp-content/uploads/2015/03/iseki.png"/>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2326601" y="847725"/>
          <a:ext cx="552450" cy="514350"/>
        </a:xfrm>
        <a:prstGeom prst="rect">
          <a:avLst/>
        </a:prstGeom>
        <a:noFill/>
        <a:ln>
          <a:noFill/>
        </a:ln>
      </xdr:spPr>
    </xdr:pic>
    <xdr:clientData/>
  </xdr:twoCellAnchor>
  <xdr:twoCellAnchor editAs="oneCell">
    <xdr:from>
      <xdr:col>19</xdr:col>
      <xdr:colOff>19051</xdr:colOff>
      <xdr:row>5</xdr:row>
      <xdr:rowOff>9526</xdr:rowOff>
    </xdr:from>
    <xdr:to>
      <xdr:col>20</xdr:col>
      <xdr:colOff>19050</xdr:colOff>
      <xdr:row>6</xdr:row>
      <xdr:rowOff>0</xdr:rowOff>
    </xdr:to>
    <xdr:pic>
      <xdr:nvPicPr>
        <xdr:cNvPr id="59" name="Bild 1" descr="http://www.topcar-performance.de/auto-logo/180x180/daf-500.png"/>
        <xdr:cNvPicPr/>
      </xdr:nvPicPr>
      <xdr:blipFill rotWithShape="1">
        <a:blip xmlns:r="http://schemas.openxmlformats.org/officeDocument/2006/relationships" r:embed="rId58">
          <a:extLst>
            <a:ext uri="{28A0092B-C50C-407E-A947-70E740481C1C}">
              <a14:useLocalDpi xmlns:a14="http://schemas.microsoft.com/office/drawing/2010/main" val="0"/>
            </a:ext>
          </a:extLst>
        </a:blip>
        <a:srcRect t="47778"/>
        <a:stretch/>
      </xdr:blipFill>
      <xdr:spPr bwMode="auto">
        <a:xfrm>
          <a:off x="11229976" y="876301"/>
          <a:ext cx="581024" cy="50482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44</xdr:col>
      <xdr:colOff>0</xdr:colOff>
      <xdr:row>5</xdr:row>
      <xdr:rowOff>28575</xdr:rowOff>
    </xdr:from>
    <xdr:to>
      <xdr:col>44</xdr:col>
      <xdr:colOff>533400</xdr:colOff>
      <xdr:row>6</xdr:row>
      <xdr:rowOff>9525</xdr:rowOff>
    </xdr:to>
    <xdr:pic>
      <xdr:nvPicPr>
        <xdr:cNvPr id="60" name="Bild 1" descr="http://www.factsmagazine.co.uk/wp-content/uploads/2015/03/kamag.png"/>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5908000" y="895350"/>
          <a:ext cx="533400" cy="495300"/>
        </a:xfrm>
        <a:prstGeom prst="rect">
          <a:avLst/>
        </a:prstGeom>
        <a:noFill/>
        <a:ln>
          <a:noFill/>
        </a:ln>
      </xdr:spPr>
    </xdr:pic>
    <xdr:clientData/>
  </xdr:twoCellAnchor>
  <xdr:twoCellAnchor editAs="oneCell">
    <xdr:from>
      <xdr:col>81</xdr:col>
      <xdr:colOff>9524</xdr:colOff>
      <xdr:row>5</xdr:row>
      <xdr:rowOff>9525</xdr:rowOff>
    </xdr:from>
    <xdr:to>
      <xdr:col>81</xdr:col>
      <xdr:colOff>571500</xdr:colOff>
      <xdr:row>5</xdr:row>
      <xdr:rowOff>504824</xdr:rowOff>
    </xdr:to>
    <xdr:pic>
      <xdr:nvPicPr>
        <xdr:cNvPr id="61" name="Grafik 60"/>
        <xdr:cNvPicPr/>
      </xdr:nvPicPr>
      <xdr:blipFill rotWithShape="1">
        <a:blip xmlns:r="http://schemas.openxmlformats.org/officeDocument/2006/relationships" r:embed="rId60"/>
        <a:srcRect t="20229"/>
        <a:stretch/>
      </xdr:blipFill>
      <xdr:spPr bwMode="auto">
        <a:xfrm>
          <a:off x="47653574" y="876300"/>
          <a:ext cx="561976" cy="4952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5</xdr:row>
      <xdr:rowOff>0</xdr:rowOff>
    </xdr:from>
    <xdr:to>
      <xdr:col>4</xdr:col>
      <xdr:colOff>561975</xdr:colOff>
      <xdr:row>6</xdr:row>
      <xdr:rowOff>9525</xdr:rowOff>
    </xdr:to>
    <xdr:pic>
      <xdr:nvPicPr>
        <xdr:cNvPr id="62" name="Picture 3"/>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409825" y="866775"/>
          <a:ext cx="561975" cy="523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17</xdr:col>
      <xdr:colOff>0</xdr:colOff>
      <xdr:row>5</xdr:row>
      <xdr:rowOff>0</xdr:rowOff>
    </xdr:from>
    <xdr:to>
      <xdr:col>17</xdr:col>
      <xdr:colOff>552450</xdr:colOff>
      <xdr:row>5</xdr:row>
      <xdr:rowOff>485775</xdr:rowOff>
    </xdr:to>
    <xdr:pic>
      <xdr:nvPicPr>
        <xdr:cNvPr id="63" name="Picture 20" descr="daelim_logo"/>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0048875" y="86677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5</xdr:row>
      <xdr:rowOff>0</xdr:rowOff>
    </xdr:from>
    <xdr:to>
      <xdr:col>22</xdr:col>
      <xdr:colOff>552450</xdr:colOff>
      <xdr:row>5</xdr:row>
      <xdr:rowOff>485775</xdr:rowOff>
    </xdr:to>
    <xdr:pic>
      <xdr:nvPicPr>
        <xdr:cNvPr id="64" name="Picture 20"/>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2954000" y="866775"/>
          <a:ext cx="55245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23</xdr:col>
      <xdr:colOff>581024</xdr:colOff>
      <xdr:row>5</xdr:row>
      <xdr:rowOff>0</xdr:rowOff>
    </xdr:from>
    <xdr:to>
      <xdr:col>24</xdr:col>
      <xdr:colOff>561974</xdr:colOff>
      <xdr:row>5</xdr:row>
      <xdr:rowOff>495300</xdr:rowOff>
    </xdr:to>
    <xdr:pic>
      <xdr:nvPicPr>
        <xdr:cNvPr id="65" name="Picture 22"/>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4116049"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33</xdr:col>
      <xdr:colOff>0</xdr:colOff>
      <xdr:row>5</xdr:row>
      <xdr:rowOff>0</xdr:rowOff>
    </xdr:from>
    <xdr:to>
      <xdr:col>33</xdr:col>
      <xdr:colOff>561975</xdr:colOff>
      <xdr:row>5</xdr:row>
      <xdr:rowOff>485775</xdr:rowOff>
    </xdr:to>
    <xdr:pic>
      <xdr:nvPicPr>
        <xdr:cNvPr id="66" name="Picture 28"/>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9431000" y="866775"/>
          <a:ext cx="56197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34</xdr:col>
      <xdr:colOff>0</xdr:colOff>
      <xdr:row>5</xdr:row>
      <xdr:rowOff>0</xdr:rowOff>
    </xdr:from>
    <xdr:to>
      <xdr:col>34</xdr:col>
      <xdr:colOff>571500</xdr:colOff>
      <xdr:row>5</xdr:row>
      <xdr:rowOff>495300</xdr:rowOff>
    </xdr:to>
    <xdr:pic>
      <xdr:nvPicPr>
        <xdr:cNvPr id="67" name="Picture 29"/>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20012025" y="866775"/>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40</xdr:col>
      <xdr:colOff>0</xdr:colOff>
      <xdr:row>5</xdr:row>
      <xdr:rowOff>0</xdr:rowOff>
    </xdr:from>
    <xdr:to>
      <xdr:col>40</xdr:col>
      <xdr:colOff>571500</xdr:colOff>
      <xdr:row>6</xdr:row>
      <xdr:rowOff>0</xdr:rowOff>
    </xdr:to>
    <xdr:pic>
      <xdr:nvPicPr>
        <xdr:cNvPr id="68" name="Picture 37"/>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3498175" y="866775"/>
          <a:ext cx="571500" cy="51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45</xdr:col>
      <xdr:colOff>0</xdr:colOff>
      <xdr:row>5</xdr:row>
      <xdr:rowOff>0</xdr:rowOff>
    </xdr:from>
    <xdr:to>
      <xdr:col>46</xdr:col>
      <xdr:colOff>0</xdr:colOff>
      <xdr:row>5</xdr:row>
      <xdr:rowOff>504825</xdr:rowOff>
    </xdr:to>
    <xdr:pic>
      <xdr:nvPicPr>
        <xdr:cNvPr id="69" name="Picture 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26489025" y="866775"/>
          <a:ext cx="58102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47</xdr:col>
      <xdr:colOff>0</xdr:colOff>
      <xdr:row>5</xdr:row>
      <xdr:rowOff>0</xdr:rowOff>
    </xdr:from>
    <xdr:to>
      <xdr:col>47</xdr:col>
      <xdr:colOff>571500</xdr:colOff>
      <xdr:row>5</xdr:row>
      <xdr:rowOff>485775</xdr:rowOff>
    </xdr:to>
    <xdr:pic>
      <xdr:nvPicPr>
        <xdr:cNvPr id="70" name="Picture 8"/>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651075" y="866775"/>
          <a:ext cx="57150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48</xdr:col>
      <xdr:colOff>0</xdr:colOff>
      <xdr:row>5</xdr:row>
      <xdr:rowOff>0</xdr:rowOff>
    </xdr:from>
    <xdr:to>
      <xdr:col>48</xdr:col>
      <xdr:colOff>571500</xdr:colOff>
      <xdr:row>5</xdr:row>
      <xdr:rowOff>485775</xdr:rowOff>
    </xdr:to>
    <xdr:pic>
      <xdr:nvPicPr>
        <xdr:cNvPr id="71" name="Picture 9"/>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28232100" y="866775"/>
          <a:ext cx="57150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55</xdr:col>
      <xdr:colOff>0</xdr:colOff>
      <xdr:row>5</xdr:row>
      <xdr:rowOff>0</xdr:rowOff>
    </xdr:from>
    <xdr:to>
      <xdr:col>55</xdr:col>
      <xdr:colOff>571500</xdr:colOff>
      <xdr:row>5</xdr:row>
      <xdr:rowOff>504825</xdr:rowOff>
    </xdr:to>
    <xdr:pic>
      <xdr:nvPicPr>
        <xdr:cNvPr id="72" name="Picture 19"/>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299275" y="866775"/>
          <a:ext cx="571500"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63</xdr:col>
      <xdr:colOff>0</xdr:colOff>
      <xdr:row>5</xdr:row>
      <xdr:rowOff>0</xdr:rowOff>
    </xdr:from>
    <xdr:to>
      <xdr:col>64</xdr:col>
      <xdr:colOff>9525</xdr:colOff>
      <xdr:row>5</xdr:row>
      <xdr:rowOff>504825</xdr:rowOff>
    </xdr:to>
    <xdr:pic>
      <xdr:nvPicPr>
        <xdr:cNvPr id="73" name="Picture 8"/>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7033200" y="866775"/>
          <a:ext cx="590550"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69</xdr:col>
      <xdr:colOff>0</xdr:colOff>
      <xdr:row>5</xdr:row>
      <xdr:rowOff>0</xdr:rowOff>
    </xdr:from>
    <xdr:to>
      <xdr:col>69</xdr:col>
      <xdr:colOff>561975</xdr:colOff>
      <xdr:row>5</xdr:row>
      <xdr:rowOff>495300</xdr:rowOff>
    </xdr:to>
    <xdr:pic>
      <xdr:nvPicPr>
        <xdr:cNvPr id="74" name="Picture 1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40586025"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88</xdr:col>
      <xdr:colOff>581024</xdr:colOff>
      <xdr:row>5</xdr:row>
      <xdr:rowOff>0</xdr:rowOff>
    </xdr:from>
    <xdr:to>
      <xdr:col>90</xdr:col>
      <xdr:colOff>0</xdr:colOff>
      <xdr:row>5</xdr:row>
      <xdr:rowOff>495300</xdr:rowOff>
    </xdr:to>
    <xdr:pic>
      <xdr:nvPicPr>
        <xdr:cNvPr id="75" name="Picture 17"/>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52377974" y="866775"/>
          <a:ext cx="581026"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0</xdr:colOff>
      <xdr:row>5</xdr:row>
      <xdr:rowOff>0</xdr:rowOff>
    </xdr:from>
    <xdr:to>
      <xdr:col>10</xdr:col>
      <xdr:colOff>571500</xdr:colOff>
      <xdr:row>5</xdr:row>
      <xdr:rowOff>504825</xdr:rowOff>
    </xdr:to>
    <xdr:pic>
      <xdr:nvPicPr>
        <xdr:cNvPr id="76" name="Bild 1" descr="http://www.atv-quad-magazin.com/wp-content/uploads/2007/03/bombardier1.jpg"/>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895975" y="866775"/>
          <a:ext cx="571500" cy="504825"/>
        </a:xfrm>
        <a:prstGeom prst="rect">
          <a:avLst/>
        </a:prstGeom>
        <a:noFill/>
        <a:ln>
          <a:noFill/>
        </a:ln>
      </xdr:spPr>
    </xdr:pic>
    <xdr:clientData/>
  </xdr:twoCellAnchor>
  <xdr:twoCellAnchor editAs="oneCell">
    <xdr:from>
      <xdr:col>25</xdr:col>
      <xdr:colOff>1</xdr:colOff>
      <xdr:row>5</xdr:row>
      <xdr:rowOff>1</xdr:rowOff>
    </xdr:from>
    <xdr:to>
      <xdr:col>25</xdr:col>
      <xdr:colOff>571501</xdr:colOff>
      <xdr:row>6</xdr:row>
      <xdr:rowOff>1</xdr:rowOff>
    </xdr:to>
    <xdr:pic>
      <xdr:nvPicPr>
        <xdr:cNvPr id="77" name="Bild 1" descr="http://www.iotaconseil.fr/wp-content/uploads/2014/12/evobus-logo.png"/>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7955" t="10278" r="6818" b="18611"/>
        <a:stretch/>
      </xdr:blipFill>
      <xdr:spPr bwMode="auto">
        <a:xfrm>
          <a:off x="14697076" y="866776"/>
          <a:ext cx="571500" cy="5143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36</xdr:col>
      <xdr:colOff>28575</xdr:colOff>
      <xdr:row>5</xdr:row>
      <xdr:rowOff>0</xdr:rowOff>
    </xdr:from>
    <xdr:to>
      <xdr:col>36</xdr:col>
      <xdr:colOff>571500</xdr:colOff>
      <xdr:row>6</xdr:row>
      <xdr:rowOff>0</xdr:rowOff>
    </xdr:to>
    <xdr:pic>
      <xdr:nvPicPr>
        <xdr:cNvPr id="78" name="Bild 1" descr="http://www.bikersworld-rathenow.de/neu/Bilder/hyosung%20ci.jpg"/>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1202650" y="866775"/>
          <a:ext cx="542925" cy="514350"/>
        </a:xfrm>
        <a:prstGeom prst="rect">
          <a:avLst/>
        </a:prstGeom>
        <a:noFill/>
        <a:ln>
          <a:noFill/>
        </a:ln>
      </xdr:spPr>
    </xdr:pic>
    <xdr:clientData/>
  </xdr:twoCellAnchor>
  <xdr:twoCellAnchor editAs="oneCell">
    <xdr:from>
      <xdr:col>60</xdr:col>
      <xdr:colOff>1</xdr:colOff>
      <xdr:row>5</xdr:row>
      <xdr:rowOff>0</xdr:rowOff>
    </xdr:from>
    <xdr:to>
      <xdr:col>60</xdr:col>
      <xdr:colOff>561975</xdr:colOff>
      <xdr:row>5</xdr:row>
      <xdr:rowOff>495300</xdr:rowOff>
    </xdr:to>
    <xdr:pic>
      <xdr:nvPicPr>
        <xdr:cNvPr id="79" name="Bild 1" descr="http://www.motorradonline.de/sixcms/media.php/55/thumbnails/MBK.jpg.2019991.jpg"/>
        <xdr:cNvPicPr/>
      </xdr:nvPicPr>
      <xdr:blipFill rotWithShape="1">
        <a:blip xmlns:r="http://schemas.openxmlformats.org/officeDocument/2006/relationships" r:embed="rId78">
          <a:extLst>
            <a:ext uri="{28A0092B-C50C-407E-A947-70E740481C1C}">
              <a14:useLocalDpi xmlns:a14="http://schemas.microsoft.com/office/drawing/2010/main" val="0"/>
            </a:ext>
          </a:extLst>
        </a:blip>
        <a:srcRect l="9541" t="31746" r="9187" b="28042"/>
        <a:stretch/>
      </xdr:blipFill>
      <xdr:spPr bwMode="auto">
        <a:xfrm>
          <a:off x="35290126" y="866775"/>
          <a:ext cx="561974" cy="4953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64</xdr:col>
      <xdr:colOff>0</xdr:colOff>
      <xdr:row>5</xdr:row>
      <xdr:rowOff>1</xdr:rowOff>
    </xdr:from>
    <xdr:to>
      <xdr:col>65</xdr:col>
      <xdr:colOff>9525</xdr:colOff>
      <xdr:row>5</xdr:row>
      <xdr:rowOff>504825</xdr:rowOff>
    </xdr:to>
    <xdr:pic>
      <xdr:nvPicPr>
        <xdr:cNvPr id="80" name="Bild 1" descr="http://bilder.pcwelt.de/3429055_original.jpg"/>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21322" t="4188" r="27273" b="3471"/>
        <a:stretch/>
      </xdr:blipFill>
      <xdr:spPr bwMode="auto">
        <a:xfrm>
          <a:off x="37614225" y="866776"/>
          <a:ext cx="657225" cy="50482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77</xdr:col>
      <xdr:colOff>1</xdr:colOff>
      <xdr:row>5</xdr:row>
      <xdr:rowOff>0</xdr:rowOff>
    </xdr:from>
    <xdr:to>
      <xdr:col>77</xdr:col>
      <xdr:colOff>571501</xdr:colOff>
      <xdr:row>5</xdr:row>
      <xdr:rowOff>514349</xdr:rowOff>
    </xdr:to>
    <xdr:pic>
      <xdr:nvPicPr>
        <xdr:cNvPr id="81" name="Bild 1" descr="http://www.scooter-station.com/IMG/breveon1467.jpg"/>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17400" t="1866" r="16800" b="2133"/>
        <a:stretch/>
      </xdr:blipFill>
      <xdr:spPr bwMode="auto">
        <a:xfrm>
          <a:off x="45319951" y="866775"/>
          <a:ext cx="571500" cy="514349"/>
        </a:xfrm>
        <a:prstGeom prst="rect">
          <a:avLst/>
        </a:prstGeom>
        <a:noFill/>
        <a:ln>
          <a:noFill/>
        </a:ln>
        <a:extLst>
          <a:ext uri="{53640926-AAD7-44D8-BBD7-CCE9431645EC}">
            <a14:shadowObscured xmlns:a14="http://schemas.microsoft.com/office/drawing/2010/main"/>
          </a:ext>
        </a:extLst>
      </xdr:spPr>
    </xdr:pic>
    <xdr:clientData/>
  </xdr:twoCellAnchor>
  <xdr:oneCellAnchor>
    <xdr:from>
      <xdr:col>86</xdr:col>
      <xdr:colOff>19050</xdr:colOff>
      <xdr:row>5</xdr:row>
      <xdr:rowOff>19050</xdr:rowOff>
    </xdr:from>
    <xdr:ext cx="533400" cy="476249"/>
    <xdr:pic>
      <xdr:nvPicPr>
        <xdr:cNvPr id="82" name="Picture 10"/>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50653950" y="885825"/>
          <a:ext cx="533400" cy="47624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87</xdr:col>
      <xdr:colOff>0</xdr:colOff>
      <xdr:row>5</xdr:row>
      <xdr:rowOff>0</xdr:rowOff>
    </xdr:from>
    <xdr:ext cx="571500" cy="495300"/>
    <xdr:pic>
      <xdr:nvPicPr>
        <xdr:cNvPr id="83" name="Picture 12"/>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1215925" y="866775"/>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88</xdr:col>
      <xdr:colOff>9525</xdr:colOff>
      <xdr:row>5</xdr:row>
      <xdr:rowOff>0</xdr:rowOff>
    </xdr:from>
    <xdr:ext cx="571500" cy="495300"/>
    <xdr:pic>
      <xdr:nvPicPr>
        <xdr:cNvPr id="84" name="Picture 1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1806475" y="866775"/>
          <a:ext cx="5715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89</xdr:col>
      <xdr:colOff>28575</xdr:colOff>
      <xdr:row>5</xdr:row>
      <xdr:rowOff>0</xdr:rowOff>
    </xdr:from>
    <xdr:ext cx="561975" cy="495300"/>
    <xdr:pic>
      <xdr:nvPicPr>
        <xdr:cNvPr id="85" name="Picture 1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2406550" y="866775"/>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89</xdr:col>
      <xdr:colOff>581024</xdr:colOff>
      <xdr:row>5</xdr:row>
      <xdr:rowOff>0</xdr:rowOff>
    </xdr:from>
    <xdr:ext cx="581026" cy="495300"/>
    <xdr:pic>
      <xdr:nvPicPr>
        <xdr:cNvPr id="86" name="Picture 17"/>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52958999" y="866775"/>
          <a:ext cx="581026"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85</xdr:col>
      <xdr:colOff>9525</xdr:colOff>
      <xdr:row>4</xdr:row>
      <xdr:rowOff>190499</xdr:rowOff>
    </xdr:from>
    <xdr:ext cx="561975" cy="504826"/>
    <xdr:pic>
      <xdr:nvPicPr>
        <xdr:cNvPr id="87" name="Bild 1" descr="http://www.logospike.com/wp-content/uploads/2014/11/Tesla_logo-2.jpg"/>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0063400" y="866774"/>
          <a:ext cx="561975" cy="504826"/>
        </a:xfrm>
        <a:prstGeom prst="rect">
          <a:avLst/>
        </a:prstGeom>
        <a:noFill/>
        <a:ln>
          <a:noFill/>
        </a:ln>
      </xdr:spPr>
    </xdr:pic>
    <xdr:clientData/>
  </xdr:oneCellAnchor>
  <xdr:oneCellAnchor>
    <xdr:from>
      <xdr:col>79</xdr:col>
      <xdr:colOff>0</xdr:colOff>
      <xdr:row>5</xdr:row>
      <xdr:rowOff>19050</xdr:rowOff>
    </xdr:from>
    <xdr:ext cx="571500" cy="485775"/>
    <xdr:pic>
      <xdr:nvPicPr>
        <xdr:cNvPr id="88" name="Picture 2"/>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46482000" y="885825"/>
          <a:ext cx="57150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80</xdr:col>
      <xdr:colOff>28575</xdr:colOff>
      <xdr:row>5</xdr:row>
      <xdr:rowOff>28575</xdr:rowOff>
    </xdr:from>
    <xdr:ext cx="552450" cy="485775"/>
    <xdr:pic>
      <xdr:nvPicPr>
        <xdr:cNvPr id="89" name="Picture 4"/>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7091600" y="895350"/>
          <a:ext cx="552450"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81</xdr:col>
      <xdr:colOff>19050</xdr:colOff>
      <xdr:row>5</xdr:row>
      <xdr:rowOff>19050</xdr:rowOff>
    </xdr:from>
    <xdr:ext cx="552450" cy="495300"/>
    <xdr:pic>
      <xdr:nvPicPr>
        <xdr:cNvPr id="90" name="Picture 6"/>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7663100" y="885825"/>
          <a:ext cx="55245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83</xdr:col>
      <xdr:colOff>19051</xdr:colOff>
      <xdr:row>5</xdr:row>
      <xdr:rowOff>19049</xdr:rowOff>
    </xdr:from>
    <xdr:ext cx="533400" cy="485775"/>
    <xdr:pic>
      <xdr:nvPicPr>
        <xdr:cNvPr id="91" name="Bild 1" descr="https://upload.wikimedia.org/wikipedia/commons/thumb/1/12/Suzuki_logo_2.svg/2000px-Suzuki_logo_2.svg.png"/>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8825151" y="885824"/>
          <a:ext cx="533400" cy="485775"/>
        </a:xfrm>
        <a:prstGeom prst="rect">
          <a:avLst/>
        </a:prstGeom>
        <a:noFill/>
        <a:ln>
          <a:noFill/>
        </a:ln>
      </xdr:spPr>
    </xdr:pic>
    <xdr:clientData/>
  </xdr:oneCellAnchor>
  <xdr:oneCellAnchor>
    <xdr:from>
      <xdr:col>82</xdr:col>
      <xdr:colOff>9524</xdr:colOff>
      <xdr:row>5</xdr:row>
      <xdr:rowOff>9525</xdr:rowOff>
    </xdr:from>
    <xdr:ext cx="561976" cy="495299"/>
    <xdr:pic>
      <xdr:nvPicPr>
        <xdr:cNvPr id="92" name="Grafik 91"/>
        <xdr:cNvPicPr/>
      </xdr:nvPicPr>
      <xdr:blipFill rotWithShape="1">
        <a:blip xmlns:r="http://schemas.openxmlformats.org/officeDocument/2006/relationships" r:embed="rId60"/>
        <a:srcRect t="20229"/>
        <a:stretch/>
      </xdr:blipFill>
      <xdr:spPr bwMode="auto">
        <a:xfrm>
          <a:off x="48234599" y="876300"/>
          <a:ext cx="561976" cy="495299"/>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78</xdr:col>
      <xdr:colOff>0</xdr:colOff>
      <xdr:row>5</xdr:row>
      <xdr:rowOff>0</xdr:rowOff>
    </xdr:from>
    <xdr:to>
      <xdr:col>78</xdr:col>
      <xdr:colOff>571500</xdr:colOff>
      <xdr:row>5</xdr:row>
      <xdr:rowOff>504825</xdr:rowOff>
    </xdr:to>
    <xdr:pic>
      <xdr:nvPicPr>
        <xdr:cNvPr id="93" name="Bild 1" descr="http://www.logospike.com/wp-content/uploads/2015/06/Scania_Logo_02.jpg"/>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5249" t="6256" r="16129" b="13979"/>
        <a:stretch/>
      </xdr:blipFill>
      <xdr:spPr bwMode="auto">
        <a:xfrm>
          <a:off x="45900975" y="866775"/>
          <a:ext cx="571500" cy="5048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5</xdr:row>
      <xdr:rowOff>180975</xdr:rowOff>
    </xdr:from>
    <xdr:to>
      <xdr:col>1</xdr:col>
      <xdr:colOff>561976</xdr:colOff>
      <xdr:row>6</xdr:row>
      <xdr:rowOff>495301</xdr:rowOff>
    </xdr:to>
    <xdr:pic>
      <xdr:nvPicPr>
        <xdr:cNvPr id="2" name="Bild 1" descr="https://image.jimcdn.com/app/cms/image/transf/dimension=332x108:format=png/path/sd03f9c24120dc210/logo/version/1297869139/image.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038225"/>
          <a:ext cx="542926" cy="504826"/>
        </a:xfrm>
        <a:prstGeom prst="rect">
          <a:avLst/>
        </a:prstGeom>
        <a:noFill/>
        <a:ln>
          <a:noFill/>
        </a:ln>
      </xdr:spPr>
    </xdr:pic>
    <xdr:clientData/>
  </xdr:twoCellAnchor>
  <xdr:twoCellAnchor editAs="oneCell">
    <xdr:from>
      <xdr:col>2</xdr:col>
      <xdr:colOff>1</xdr:colOff>
      <xdr:row>6</xdr:row>
      <xdr:rowOff>0</xdr:rowOff>
    </xdr:from>
    <xdr:to>
      <xdr:col>3</xdr:col>
      <xdr:colOff>9525</xdr:colOff>
      <xdr:row>6</xdr:row>
      <xdr:rowOff>504825</xdr:rowOff>
    </xdr:to>
    <xdr:pic>
      <xdr:nvPicPr>
        <xdr:cNvPr id="3" name="Grafik 2"/>
        <xdr:cNvPicPr/>
      </xdr:nvPicPr>
      <xdr:blipFill>
        <a:blip xmlns:r="http://schemas.openxmlformats.org/officeDocument/2006/relationships" r:embed="rId2"/>
        <a:stretch>
          <a:fillRect/>
        </a:stretch>
      </xdr:blipFill>
      <xdr:spPr>
        <a:xfrm>
          <a:off x="1247776" y="1047750"/>
          <a:ext cx="590549" cy="504825"/>
        </a:xfrm>
        <a:prstGeom prst="rect">
          <a:avLst/>
        </a:prstGeom>
      </xdr:spPr>
    </xdr:pic>
    <xdr:clientData/>
  </xdr:twoCellAnchor>
  <xdr:twoCellAnchor editAs="oneCell">
    <xdr:from>
      <xdr:col>3</xdr:col>
      <xdr:colOff>0</xdr:colOff>
      <xdr:row>6</xdr:row>
      <xdr:rowOff>1</xdr:rowOff>
    </xdr:from>
    <xdr:to>
      <xdr:col>3</xdr:col>
      <xdr:colOff>571500</xdr:colOff>
      <xdr:row>6</xdr:row>
      <xdr:rowOff>504825</xdr:rowOff>
    </xdr:to>
    <xdr:pic>
      <xdr:nvPicPr>
        <xdr:cNvPr id="4" name="Bild 1" descr="http://honeyfieldtrailers.co.uk/image/cache/data/Brenderup%20logo-200x200.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0" y="1047751"/>
          <a:ext cx="571500" cy="504824"/>
        </a:xfrm>
        <a:prstGeom prst="rect">
          <a:avLst/>
        </a:prstGeom>
        <a:noFill/>
        <a:ln>
          <a:noFill/>
        </a:ln>
      </xdr:spPr>
    </xdr:pic>
    <xdr:clientData/>
  </xdr:twoCellAnchor>
  <xdr:twoCellAnchor editAs="oneCell">
    <xdr:from>
      <xdr:col>4</xdr:col>
      <xdr:colOff>0</xdr:colOff>
      <xdr:row>6</xdr:row>
      <xdr:rowOff>0</xdr:rowOff>
    </xdr:from>
    <xdr:to>
      <xdr:col>5</xdr:col>
      <xdr:colOff>9525</xdr:colOff>
      <xdr:row>6</xdr:row>
      <xdr:rowOff>495300</xdr:rowOff>
    </xdr:to>
    <xdr:pic>
      <xdr:nvPicPr>
        <xdr:cNvPr id="5" name="Bild 1" descr="bürstner Logo">
          <a:hlinkClick xmlns:r="http://schemas.openxmlformats.org/officeDocument/2006/relationships" r:id="rId4"/>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 r="523" b="249"/>
        <a:stretch>
          <a:fillRect/>
        </a:stretch>
      </xdr:blipFill>
      <xdr:spPr bwMode="auto">
        <a:xfrm>
          <a:off x="2409825" y="1047750"/>
          <a:ext cx="5905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581024</xdr:colOff>
      <xdr:row>6</xdr:row>
      <xdr:rowOff>0</xdr:rowOff>
    </xdr:from>
    <xdr:to>
      <xdr:col>5</xdr:col>
      <xdr:colOff>561974</xdr:colOff>
      <xdr:row>6</xdr:row>
      <xdr:rowOff>476250</xdr:rowOff>
    </xdr:to>
    <xdr:pic>
      <xdr:nvPicPr>
        <xdr:cNvPr id="6"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0849" y="1047750"/>
          <a:ext cx="561975" cy="4762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0</xdr:colOff>
      <xdr:row>6</xdr:row>
      <xdr:rowOff>0</xdr:rowOff>
    </xdr:from>
    <xdr:to>
      <xdr:col>6</xdr:col>
      <xdr:colOff>552449</xdr:colOff>
      <xdr:row>6</xdr:row>
      <xdr:rowOff>504825</xdr:rowOff>
    </xdr:to>
    <xdr:pic>
      <xdr:nvPicPr>
        <xdr:cNvPr id="7" name="Bild 1" descr="http://www.trailerspointpfeiffer.de/images/manufacturers/NL-logo-EDUARD-groot-320x202.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71875" y="1047750"/>
          <a:ext cx="552449" cy="504825"/>
        </a:xfrm>
        <a:prstGeom prst="rect">
          <a:avLst/>
        </a:prstGeom>
        <a:noFill/>
        <a:ln>
          <a:noFill/>
        </a:ln>
      </xdr:spPr>
    </xdr:pic>
    <xdr:clientData/>
  </xdr:twoCellAnchor>
  <xdr:twoCellAnchor editAs="oneCell">
    <xdr:from>
      <xdr:col>8</xdr:col>
      <xdr:colOff>0</xdr:colOff>
      <xdr:row>6</xdr:row>
      <xdr:rowOff>0</xdr:rowOff>
    </xdr:from>
    <xdr:to>
      <xdr:col>8</xdr:col>
      <xdr:colOff>571500</xdr:colOff>
      <xdr:row>6</xdr:row>
      <xdr:rowOff>495300</xdr:rowOff>
    </xdr:to>
    <xdr:pic>
      <xdr:nvPicPr>
        <xdr:cNvPr id="8" name="Bild 1" descr="http://www.schumann-boote.de/Harbeck%20Logo.gif"/>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33925" y="1047750"/>
          <a:ext cx="571500" cy="495300"/>
        </a:xfrm>
        <a:prstGeom prst="rect">
          <a:avLst/>
        </a:prstGeom>
        <a:noFill/>
        <a:ln>
          <a:noFill/>
        </a:ln>
      </xdr:spPr>
    </xdr:pic>
    <xdr:clientData/>
  </xdr:twoCellAnchor>
  <xdr:twoCellAnchor editAs="oneCell">
    <xdr:from>
      <xdr:col>9</xdr:col>
      <xdr:colOff>0</xdr:colOff>
      <xdr:row>6</xdr:row>
      <xdr:rowOff>0</xdr:rowOff>
    </xdr:from>
    <xdr:to>
      <xdr:col>9</xdr:col>
      <xdr:colOff>561975</xdr:colOff>
      <xdr:row>6</xdr:row>
      <xdr:rowOff>476250</xdr:rowOff>
    </xdr:to>
    <xdr:pic>
      <xdr:nvPicPr>
        <xdr:cNvPr id="9" name="Bild 1" descr="http://www.westfalia-anhaenger.info/shopxt/media/content/hlogo.gif"/>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14950" y="1047750"/>
          <a:ext cx="561975" cy="476250"/>
        </a:xfrm>
        <a:prstGeom prst="rect">
          <a:avLst/>
        </a:prstGeom>
        <a:noFill/>
        <a:ln>
          <a:noFill/>
        </a:ln>
      </xdr:spPr>
    </xdr:pic>
    <xdr:clientData/>
  </xdr:twoCellAnchor>
  <xdr:twoCellAnchor editAs="oneCell">
    <xdr:from>
      <xdr:col>10</xdr:col>
      <xdr:colOff>0</xdr:colOff>
      <xdr:row>6</xdr:row>
      <xdr:rowOff>0</xdr:rowOff>
    </xdr:from>
    <xdr:to>
      <xdr:col>11</xdr:col>
      <xdr:colOff>0</xdr:colOff>
      <xdr:row>6</xdr:row>
      <xdr:rowOff>514349</xdr:rowOff>
    </xdr:to>
    <xdr:pic>
      <xdr:nvPicPr>
        <xdr:cNvPr id="10" name="Bild 1" descr="https://www.caraworld.de/images/jit/53013/5/120/90/logo.40630.png"/>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95975" y="1047750"/>
          <a:ext cx="581025" cy="514349"/>
        </a:xfrm>
        <a:prstGeom prst="rect">
          <a:avLst/>
        </a:prstGeom>
        <a:noFill/>
        <a:ln>
          <a:noFill/>
        </a:ln>
      </xdr:spPr>
    </xdr:pic>
    <xdr:clientData/>
  </xdr:twoCellAnchor>
  <xdr:twoCellAnchor editAs="oneCell">
    <xdr:from>
      <xdr:col>10</xdr:col>
      <xdr:colOff>581024</xdr:colOff>
      <xdr:row>6</xdr:row>
      <xdr:rowOff>0</xdr:rowOff>
    </xdr:from>
    <xdr:to>
      <xdr:col>12</xdr:col>
      <xdr:colOff>9525</xdr:colOff>
      <xdr:row>7</xdr:row>
      <xdr:rowOff>0</xdr:rowOff>
    </xdr:to>
    <xdr:pic>
      <xdr:nvPicPr>
        <xdr:cNvPr id="11" name="Bild 1" descr="http://www.wohnwagen-goebel.de/cms_images/Hobby_Logo_Chrom_Der_Wohnwagen_blau.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76999" y="1047750"/>
          <a:ext cx="590551" cy="514350"/>
        </a:xfrm>
        <a:prstGeom prst="rect">
          <a:avLst/>
        </a:prstGeom>
        <a:noFill/>
        <a:ln>
          <a:noFill/>
        </a:ln>
      </xdr:spPr>
    </xdr:pic>
    <xdr:clientData/>
  </xdr:twoCellAnchor>
  <xdr:twoCellAnchor editAs="oneCell">
    <xdr:from>
      <xdr:col>12</xdr:col>
      <xdr:colOff>1</xdr:colOff>
      <xdr:row>6</xdr:row>
      <xdr:rowOff>0</xdr:rowOff>
    </xdr:from>
    <xdr:to>
      <xdr:col>13</xdr:col>
      <xdr:colOff>9526</xdr:colOff>
      <xdr:row>6</xdr:row>
      <xdr:rowOff>495300</xdr:rowOff>
    </xdr:to>
    <xdr:pic>
      <xdr:nvPicPr>
        <xdr:cNvPr id="12" name="Bild 1" descr="https://upload.wikimedia.org/wikipedia/commons/thumb/f/f6/Humbaur_Logo.svg/1280px-Humbaur_Logo.svg.pn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58026" y="1047750"/>
          <a:ext cx="590550" cy="495300"/>
        </a:xfrm>
        <a:prstGeom prst="rect">
          <a:avLst/>
        </a:prstGeom>
        <a:noFill/>
        <a:ln>
          <a:noFill/>
        </a:ln>
      </xdr:spPr>
    </xdr:pic>
    <xdr:clientData/>
  </xdr:twoCellAnchor>
  <xdr:twoCellAnchor editAs="oneCell">
    <xdr:from>
      <xdr:col>13</xdr:col>
      <xdr:colOff>0</xdr:colOff>
      <xdr:row>6</xdr:row>
      <xdr:rowOff>0</xdr:rowOff>
    </xdr:from>
    <xdr:to>
      <xdr:col>14</xdr:col>
      <xdr:colOff>9525</xdr:colOff>
      <xdr:row>6</xdr:row>
      <xdr:rowOff>485775</xdr:rowOff>
    </xdr:to>
    <xdr:pic>
      <xdr:nvPicPr>
        <xdr:cNvPr id="13" name="Bild 1" descr="http://www.wohnwagen-kemper.de/fotos/KNAUS_Logo1.gif"/>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39050" y="1047750"/>
          <a:ext cx="590550" cy="485775"/>
        </a:xfrm>
        <a:prstGeom prst="rect">
          <a:avLst/>
        </a:prstGeom>
        <a:noFill/>
        <a:ln>
          <a:noFill/>
        </a:ln>
      </xdr:spPr>
    </xdr:pic>
    <xdr:clientData/>
  </xdr:twoCellAnchor>
  <xdr:twoCellAnchor editAs="oneCell">
    <xdr:from>
      <xdr:col>14</xdr:col>
      <xdr:colOff>666749</xdr:colOff>
      <xdr:row>5</xdr:row>
      <xdr:rowOff>190499</xdr:rowOff>
    </xdr:from>
    <xdr:to>
      <xdr:col>15</xdr:col>
      <xdr:colOff>581024</xdr:colOff>
      <xdr:row>6</xdr:row>
      <xdr:rowOff>504825</xdr:rowOff>
    </xdr:to>
    <xdr:pic>
      <xdr:nvPicPr>
        <xdr:cNvPr id="14" name="Bild 1" descr="http://www.iforwilliams.de/uploads/pics/Koch_Logo_Gelb-254x.jpg"/>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886824" y="1047749"/>
          <a:ext cx="581025" cy="504826"/>
        </a:xfrm>
        <a:prstGeom prst="rect">
          <a:avLst/>
        </a:prstGeom>
        <a:noFill/>
        <a:ln>
          <a:noFill/>
        </a:ln>
      </xdr:spPr>
    </xdr:pic>
    <xdr:clientData/>
  </xdr:twoCellAnchor>
  <xdr:twoCellAnchor editAs="oneCell">
    <xdr:from>
      <xdr:col>16</xdr:col>
      <xdr:colOff>1</xdr:colOff>
      <xdr:row>6</xdr:row>
      <xdr:rowOff>0</xdr:rowOff>
    </xdr:from>
    <xdr:to>
      <xdr:col>16</xdr:col>
      <xdr:colOff>571500</xdr:colOff>
      <xdr:row>6</xdr:row>
      <xdr:rowOff>504825</xdr:rowOff>
    </xdr:to>
    <xdr:pic>
      <xdr:nvPicPr>
        <xdr:cNvPr id="15" name="Bild 1" descr="http://img3.eurotransport.de/Krone-Logo-5-specialTeaser-b6326034-41477.jp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467851" y="1047750"/>
          <a:ext cx="571499" cy="504825"/>
        </a:xfrm>
        <a:prstGeom prst="rect">
          <a:avLst/>
        </a:prstGeom>
        <a:noFill/>
        <a:ln>
          <a:noFill/>
        </a:ln>
      </xdr:spPr>
    </xdr:pic>
    <xdr:clientData/>
  </xdr:twoCellAnchor>
  <xdr:twoCellAnchor editAs="oneCell">
    <xdr:from>
      <xdr:col>17</xdr:col>
      <xdr:colOff>0</xdr:colOff>
      <xdr:row>6</xdr:row>
      <xdr:rowOff>0</xdr:rowOff>
    </xdr:from>
    <xdr:to>
      <xdr:col>17</xdr:col>
      <xdr:colOff>571500</xdr:colOff>
      <xdr:row>6</xdr:row>
      <xdr:rowOff>504825</xdr:rowOff>
    </xdr:to>
    <xdr:pic>
      <xdr:nvPicPr>
        <xdr:cNvPr id="16" name="Bild 1" descr="https://www.landtechnik-zankl.at/wp-content/uploads/2015/09/partner-logo-pongratz-anhaenger.gif"/>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 t="30000" r="4761" b="26666"/>
        <a:stretch/>
      </xdr:blipFill>
      <xdr:spPr bwMode="auto">
        <a:xfrm>
          <a:off x="10048875" y="1047750"/>
          <a:ext cx="571500" cy="5048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0</xdr:colOff>
      <xdr:row>6</xdr:row>
      <xdr:rowOff>0</xdr:rowOff>
    </xdr:from>
    <xdr:to>
      <xdr:col>19</xdr:col>
      <xdr:colOff>0</xdr:colOff>
      <xdr:row>6</xdr:row>
      <xdr:rowOff>514349</xdr:rowOff>
    </xdr:to>
    <xdr:pic>
      <xdr:nvPicPr>
        <xdr:cNvPr id="17" name="Bild 1" descr="http://www.saris-pkw-anhaenger-gabelstapler.de/media/images/saris-anhaenger-logo-shop.jpg"/>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7880" r="18214" b="2930"/>
        <a:stretch/>
      </xdr:blipFill>
      <xdr:spPr bwMode="auto">
        <a:xfrm>
          <a:off x="10629900" y="1047750"/>
          <a:ext cx="581025" cy="5143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19</xdr:col>
      <xdr:colOff>0</xdr:colOff>
      <xdr:row>6</xdr:row>
      <xdr:rowOff>0</xdr:rowOff>
    </xdr:from>
    <xdr:to>
      <xdr:col>19</xdr:col>
      <xdr:colOff>571500</xdr:colOff>
      <xdr:row>6</xdr:row>
      <xdr:rowOff>495300</xdr:rowOff>
    </xdr:to>
    <xdr:pic>
      <xdr:nvPicPr>
        <xdr:cNvPr id="18" name="Bild 1" descr="https://hirschvogel.eu/files/hirschvogel/site/twlogos/saxas.png"/>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24667" t="41250" r="24000" b="11250"/>
        <a:stretch/>
      </xdr:blipFill>
      <xdr:spPr bwMode="auto">
        <a:xfrm>
          <a:off x="11210925" y="1047750"/>
          <a:ext cx="571500" cy="4953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19</xdr:col>
      <xdr:colOff>561975</xdr:colOff>
      <xdr:row>6</xdr:row>
      <xdr:rowOff>9524</xdr:rowOff>
    </xdr:from>
    <xdr:to>
      <xdr:col>20</xdr:col>
      <xdr:colOff>571500</xdr:colOff>
      <xdr:row>6</xdr:row>
      <xdr:rowOff>504825</xdr:rowOff>
    </xdr:to>
    <xdr:pic>
      <xdr:nvPicPr>
        <xdr:cNvPr id="19" name="Bild 1" descr="http://media.cylex.de/companies/1924/709/logo/logo.jpg"/>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28500" b="24500"/>
        <a:stretch/>
      </xdr:blipFill>
      <xdr:spPr bwMode="auto">
        <a:xfrm>
          <a:off x="11772900" y="1057274"/>
          <a:ext cx="590550" cy="49530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21</xdr:col>
      <xdr:colOff>1</xdr:colOff>
      <xdr:row>5</xdr:row>
      <xdr:rowOff>190499</xdr:rowOff>
    </xdr:from>
    <xdr:to>
      <xdr:col>21</xdr:col>
      <xdr:colOff>561975</xdr:colOff>
      <xdr:row>7</xdr:row>
      <xdr:rowOff>9524</xdr:rowOff>
    </xdr:to>
    <xdr:pic>
      <xdr:nvPicPr>
        <xdr:cNvPr id="20" name="Bild 1" descr="http://www.anhaenger-popiel.de/s/cc_images/cache_9606532.jpg?t=1420227949"/>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72976" y="1047749"/>
          <a:ext cx="561974" cy="523875"/>
        </a:xfrm>
        <a:prstGeom prst="rect">
          <a:avLst/>
        </a:prstGeom>
        <a:noFill/>
        <a:ln>
          <a:noFill/>
        </a:ln>
      </xdr:spPr>
    </xdr:pic>
    <xdr:clientData/>
  </xdr:twoCellAnchor>
  <xdr:twoCellAnchor editAs="oneCell">
    <xdr:from>
      <xdr:col>21</xdr:col>
      <xdr:colOff>581024</xdr:colOff>
      <xdr:row>6</xdr:row>
      <xdr:rowOff>0</xdr:rowOff>
    </xdr:from>
    <xdr:to>
      <xdr:col>22</xdr:col>
      <xdr:colOff>571500</xdr:colOff>
      <xdr:row>6</xdr:row>
      <xdr:rowOff>485776</xdr:rowOff>
    </xdr:to>
    <xdr:pic>
      <xdr:nvPicPr>
        <xdr:cNvPr id="21" name="Bild 1" descr="http://www.kuhnert-anhaenger.de/stema/Stema-logo.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953999" y="1047750"/>
          <a:ext cx="571501" cy="485776"/>
        </a:xfrm>
        <a:prstGeom prst="rect">
          <a:avLst/>
        </a:prstGeom>
        <a:noFill/>
        <a:ln>
          <a:noFill/>
        </a:ln>
      </xdr:spPr>
    </xdr:pic>
    <xdr:clientData/>
  </xdr:twoCellAnchor>
  <xdr:twoCellAnchor editAs="oneCell">
    <xdr:from>
      <xdr:col>22</xdr:col>
      <xdr:colOff>581024</xdr:colOff>
      <xdr:row>6</xdr:row>
      <xdr:rowOff>0</xdr:rowOff>
    </xdr:from>
    <xdr:to>
      <xdr:col>23</xdr:col>
      <xdr:colOff>581024</xdr:colOff>
      <xdr:row>6</xdr:row>
      <xdr:rowOff>485775</xdr:rowOff>
    </xdr:to>
    <xdr:pic>
      <xdr:nvPicPr>
        <xdr:cNvPr id="22" name="Picture 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535024" y="1047750"/>
          <a:ext cx="581025" cy="485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24</xdr:col>
      <xdr:colOff>0</xdr:colOff>
      <xdr:row>5</xdr:row>
      <xdr:rowOff>190499</xdr:rowOff>
    </xdr:from>
    <xdr:to>
      <xdr:col>24</xdr:col>
      <xdr:colOff>561975</xdr:colOff>
      <xdr:row>6</xdr:row>
      <xdr:rowOff>504824</xdr:rowOff>
    </xdr:to>
    <xdr:pic>
      <xdr:nvPicPr>
        <xdr:cNvPr id="23" name="Bild 1" descr="http://www.autoteile-aze.de/sites/default/files/styles/large/public/thule-logo__V228995357__1.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116050" y="1047749"/>
          <a:ext cx="561975" cy="504825"/>
        </a:xfrm>
        <a:prstGeom prst="rect">
          <a:avLst/>
        </a:prstGeom>
        <a:noFill/>
        <a:ln>
          <a:noFill/>
        </a:ln>
      </xdr:spPr>
    </xdr:pic>
    <xdr:clientData/>
  </xdr:twoCellAnchor>
  <xdr:twoCellAnchor editAs="oneCell">
    <xdr:from>
      <xdr:col>25</xdr:col>
      <xdr:colOff>0</xdr:colOff>
      <xdr:row>5</xdr:row>
      <xdr:rowOff>190499</xdr:rowOff>
    </xdr:from>
    <xdr:to>
      <xdr:col>26</xdr:col>
      <xdr:colOff>0</xdr:colOff>
      <xdr:row>6</xdr:row>
      <xdr:rowOff>485774</xdr:rowOff>
    </xdr:to>
    <xdr:pic>
      <xdr:nvPicPr>
        <xdr:cNvPr id="24" name="Bild 1" descr="http://anhaengercenter-wb.com/media/image/98/f1/13/tpv.png"/>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697075" y="1047749"/>
          <a:ext cx="581025" cy="485775"/>
        </a:xfrm>
        <a:prstGeom prst="rect">
          <a:avLst/>
        </a:prstGeom>
        <a:noFill/>
        <a:ln>
          <a:noFill/>
        </a:ln>
      </xdr:spPr>
    </xdr:pic>
    <xdr:clientData/>
  </xdr:twoCellAnchor>
  <xdr:twoCellAnchor editAs="oneCell">
    <xdr:from>
      <xdr:col>26</xdr:col>
      <xdr:colOff>38101</xdr:colOff>
      <xdr:row>6</xdr:row>
      <xdr:rowOff>9525</xdr:rowOff>
    </xdr:from>
    <xdr:to>
      <xdr:col>26</xdr:col>
      <xdr:colOff>571501</xdr:colOff>
      <xdr:row>7</xdr:row>
      <xdr:rowOff>9525</xdr:rowOff>
    </xdr:to>
    <xdr:pic>
      <xdr:nvPicPr>
        <xdr:cNvPr id="25" name="Bild 1" descr="http://www.reparaturwerkstattauer.de/files/auer_img/mup/unsinn.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316201" y="1057275"/>
          <a:ext cx="533400" cy="514350"/>
        </a:xfrm>
        <a:prstGeom prst="rect">
          <a:avLst/>
        </a:prstGeom>
        <a:noFill/>
        <a:ln>
          <a:noFill/>
        </a:ln>
      </xdr:spPr>
    </xdr:pic>
    <xdr:clientData/>
  </xdr:twoCellAnchor>
  <xdr:twoCellAnchor editAs="oneCell">
    <xdr:from>
      <xdr:col>27</xdr:col>
      <xdr:colOff>0</xdr:colOff>
      <xdr:row>6</xdr:row>
      <xdr:rowOff>0</xdr:rowOff>
    </xdr:from>
    <xdr:to>
      <xdr:col>27</xdr:col>
      <xdr:colOff>561975</xdr:colOff>
      <xdr:row>6</xdr:row>
      <xdr:rowOff>495300</xdr:rowOff>
    </xdr:to>
    <xdr:pic>
      <xdr:nvPicPr>
        <xdr:cNvPr id="26" name="Picture 1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859125" y="1047750"/>
          <a:ext cx="56197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29</xdr:col>
      <xdr:colOff>19050</xdr:colOff>
      <xdr:row>6</xdr:row>
      <xdr:rowOff>19050</xdr:rowOff>
    </xdr:from>
    <xdr:to>
      <xdr:col>29</xdr:col>
      <xdr:colOff>561975</xdr:colOff>
      <xdr:row>6</xdr:row>
      <xdr:rowOff>495300</xdr:rowOff>
    </xdr:to>
    <xdr:pic>
      <xdr:nvPicPr>
        <xdr:cNvPr id="27" name="Bild 1" descr="http://www.bfr-wisskirchen.de/files/gestaltung/Logo_Wisskirchen.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7125950" y="1066800"/>
          <a:ext cx="542925" cy="476250"/>
        </a:xfrm>
        <a:prstGeom prst="rect">
          <a:avLst/>
        </a:prstGeom>
        <a:noFill/>
        <a:ln>
          <a:noFill/>
        </a:ln>
      </xdr:spPr>
    </xdr:pic>
    <xdr:clientData/>
  </xdr:twoCellAnchor>
  <xdr:twoCellAnchor editAs="oneCell">
    <xdr:from>
      <xdr:col>30</xdr:col>
      <xdr:colOff>1</xdr:colOff>
      <xdr:row>6</xdr:row>
      <xdr:rowOff>0</xdr:rowOff>
    </xdr:from>
    <xdr:to>
      <xdr:col>31</xdr:col>
      <xdr:colOff>9526</xdr:colOff>
      <xdr:row>7</xdr:row>
      <xdr:rowOff>0</xdr:rowOff>
    </xdr:to>
    <xdr:pic>
      <xdr:nvPicPr>
        <xdr:cNvPr id="28" name="Bild 1" descr="http://www.alff-schoenecken.de/images/wm-meyer_logo.gif?crc=321297395"/>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687926" y="1047750"/>
          <a:ext cx="5905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enses\AppData\Local\Microsoft\Windows\Temporary%20Internet%20Files\Content.Outlook\QG8NIYWS\Gesamtstatistik-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1) Gesamtstatistik"/>
      <sheetName val="(2) Zul.nach Kfz im Monat 1 HJ"/>
      <sheetName val="(3) Zul.nach Kfz im Monat 2 HJ"/>
      <sheetName val="(4) Erstzulassungsdatum"/>
      <sheetName val="(5) Zulassungsvorgänge"/>
      <sheetName val="(6) Zul.vorgänge nach Fz.-arten"/>
      <sheetName val="(6.1) Fz-arten n.Benutz 1.HJ "/>
      <sheetName val="(6.2) Fz-arten n.Benutz 2.HJ "/>
      <sheetName val="(7) Verwaltungsvorgänge"/>
      <sheetName val="(7.1) Versicherung"/>
      <sheetName val="(7.2) Verkaufsanz.+Mängel "/>
      <sheetName val="(7.3) Verwaltungsvorg.Altfälle"/>
      <sheetName val="(7.4) Brief- ZB II-Verw. Zul. "/>
      <sheetName val="(8) Publikums-u.Verw.vorg.Rote"/>
      <sheetName val="(9) Sonstige"/>
      <sheetName val="(10) Beibehaltung Kennz. "/>
      <sheetName val="(11) Zulassungen auf..."/>
      <sheetName val="(12) Diplomatenkennzeichen"/>
      <sheetName val="(12.1) Zulassungen auf.... "/>
      <sheetName val="(12.2) PKW Intern.Fz.-art"/>
      <sheetName val="(12.3) LKW Intern.Fz.-art"/>
      <sheetName val="(12.4) Anh Nationale + Intern.N"/>
      <sheetName val="(12.5) Krad + Trike + Quads"/>
      <sheetName val="(12.6) Busse Fz.-art "/>
      <sheetName val="(13) Berufsschlüssel "/>
      <sheetName val="(14) Antriebsarten "/>
      <sheetName val="(14.1) Antriebsart Elektro"/>
      <sheetName val="(14.2) Antriebsart Diesel"/>
      <sheetName val="(14.3) Antriebsart Benzin"/>
      <sheetName val="(15) Schadstoffarmstufen"/>
      <sheetName val="(15.1) Keine S-arm"/>
      <sheetName val="(15.2) Euro 1 Stufen"/>
      <sheetName val="(15.3) Euro 2 Stufen"/>
      <sheetName val="(15.4) Euro 3 Stufen"/>
      <sheetName val="(15.5) Euro 4 Stufen"/>
      <sheetName val="(15.6) Euro 5 Stufen"/>
      <sheetName val="(15.7) Euro 6 Stufen "/>
      <sheetName val="(15.8) Euro 6 Fahrzeuge"/>
      <sheetName val="(16) CO2 Werte von 0-200"/>
      <sheetName val="(16) CO2 Werte 201-999 + Kl.Kz."/>
      <sheetName val="(16.1) Hubraum PKW"/>
      <sheetName val="(16.2) Hubraum Krad-Quad-Trike"/>
      <sheetName val="(16.3) Hubraum LKW-Busse- usw."/>
      <sheetName val="(17)Feinstaubplakettenzuordnung"/>
      <sheetName val="(18) Sonderabfragen"/>
      <sheetName val="(19) Gesamtgewichte "/>
      <sheetName val="(20) Farben"/>
      <sheetName val="(21) Buchstabenzuteilung d.Kz"/>
      <sheetName val="(22) Umschr.aus Nahbereich"/>
      <sheetName val="(23) Umschr.aus dem Ausland"/>
      <sheetName val="(24) Zul.nach Postleitzahlen"/>
      <sheetName val="(24.1) Fz.arten Zul.nach PLZ"/>
      <sheetName val="(25) Stadt + Stadtwerke"/>
      <sheetName val="(26) Post+DeTe Fleet+Andere "/>
      <sheetName val="(27) Deut.Post Fahrz.-arten"/>
      <sheetName val="(28) FIRMEN (1)"/>
      <sheetName val="(28) FIRMEN (2)"/>
      <sheetName val="(29) Hersteller motorisierte Fz"/>
      <sheetName val="(29.1) Hersteller Anhänger"/>
      <sheetName val="Amt 20"/>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2">
          <cell r="M12">
            <v>159</v>
          </cell>
          <cell r="O12">
            <v>602</v>
          </cell>
        </row>
        <row r="20">
          <cell r="M20">
            <v>157</v>
          </cell>
          <cell r="O20">
            <v>605</v>
          </cell>
        </row>
        <row r="27">
          <cell r="M27">
            <v>156</v>
          </cell>
          <cell r="O27">
            <v>607</v>
          </cell>
        </row>
        <row r="34">
          <cell r="M34">
            <v>154</v>
          </cell>
          <cell r="O34">
            <v>600</v>
          </cell>
        </row>
        <row r="41">
          <cell r="M41">
            <v>154</v>
          </cell>
          <cell r="O41">
            <v>604</v>
          </cell>
        </row>
        <row r="48">
          <cell r="M48">
            <v>152</v>
          </cell>
          <cell r="N48">
            <v>1245</v>
          </cell>
          <cell r="O48">
            <v>603</v>
          </cell>
        </row>
      </sheetData>
      <sheetData sheetId="8">
        <row r="12">
          <cell r="M12">
            <v>152</v>
          </cell>
          <cell r="N12">
            <v>1255</v>
          </cell>
          <cell r="O12">
            <v>604</v>
          </cell>
        </row>
        <row r="20">
          <cell r="M20">
            <v>154</v>
          </cell>
          <cell r="N20">
            <v>1249</v>
          </cell>
          <cell r="O20">
            <v>608</v>
          </cell>
        </row>
        <row r="27">
          <cell r="M27">
            <v>177</v>
          </cell>
          <cell r="N27">
            <v>1249</v>
          </cell>
          <cell r="O27">
            <v>607</v>
          </cell>
        </row>
        <row r="34">
          <cell r="M34">
            <v>177</v>
          </cell>
          <cell r="N34">
            <v>1247</v>
          </cell>
          <cell r="O34">
            <v>609</v>
          </cell>
        </row>
        <row r="41">
          <cell r="M41">
            <v>177</v>
          </cell>
          <cell r="N41">
            <v>1230</v>
          </cell>
          <cell r="O41">
            <v>671</v>
          </cell>
        </row>
        <row r="48">
          <cell r="M48">
            <v>177</v>
          </cell>
          <cell r="N48">
            <v>1227</v>
          </cell>
          <cell r="O48">
            <v>748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E8">
            <v>609</v>
          </cell>
          <cell r="F8">
            <v>1176</v>
          </cell>
        </row>
        <row r="10">
          <cell r="E10">
            <v>614</v>
          </cell>
          <cell r="F10">
            <v>1177</v>
          </cell>
        </row>
        <row r="12">
          <cell r="E12">
            <v>606</v>
          </cell>
          <cell r="F12">
            <v>1193</v>
          </cell>
        </row>
        <row r="14">
          <cell r="E14">
            <v>611</v>
          </cell>
          <cell r="F14">
            <v>1214</v>
          </cell>
        </row>
        <row r="16">
          <cell r="E16">
            <v>613</v>
          </cell>
          <cell r="F16">
            <v>1232</v>
          </cell>
        </row>
        <row r="18">
          <cell r="E18">
            <v>612</v>
          </cell>
        </row>
        <row r="20">
          <cell r="E20">
            <v>613</v>
          </cell>
        </row>
        <row r="22">
          <cell r="E22">
            <v>611</v>
          </cell>
        </row>
        <row r="24">
          <cell r="E24">
            <v>612</v>
          </cell>
        </row>
        <row r="26">
          <cell r="E26">
            <v>618</v>
          </cell>
        </row>
        <row r="28">
          <cell r="E28">
            <v>623</v>
          </cell>
        </row>
        <row r="30">
          <cell r="E30">
            <v>632</v>
          </cell>
        </row>
      </sheetData>
      <sheetData sheetId="20">
        <row r="8">
          <cell r="AK8">
            <v>156031</v>
          </cell>
        </row>
        <row r="10">
          <cell r="AK10">
            <v>156437</v>
          </cell>
        </row>
        <row r="12">
          <cell r="AK12">
            <v>156892</v>
          </cell>
        </row>
        <row r="14">
          <cell r="AK14">
            <v>156754</v>
          </cell>
        </row>
        <row r="16">
          <cell r="AK16">
            <v>157117</v>
          </cell>
        </row>
        <row r="18">
          <cell r="AK18">
            <v>157307</v>
          </cell>
        </row>
        <row r="20">
          <cell r="AK20">
            <v>157128</v>
          </cell>
        </row>
        <row r="22">
          <cell r="AK22">
            <v>157474</v>
          </cell>
        </row>
        <row r="24">
          <cell r="AK24">
            <v>157884</v>
          </cell>
        </row>
        <row r="26">
          <cell r="AK26">
            <v>158223</v>
          </cell>
        </row>
        <row r="28">
          <cell r="AK28">
            <v>157292</v>
          </cell>
        </row>
        <row r="30">
          <cell r="AK30">
            <v>157077</v>
          </cell>
        </row>
      </sheetData>
      <sheetData sheetId="21">
        <row r="9">
          <cell r="BH9">
            <v>52992</v>
          </cell>
        </row>
        <row r="11">
          <cell r="BH11">
            <v>53069</v>
          </cell>
        </row>
        <row r="13">
          <cell r="BH13">
            <v>53151</v>
          </cell>
        </row>
        <row r="15">
          <cell r="BH15">
            <v>53189</v>
          </cell>
        </row>
        <row r="17">
          <cell r="BH17">
            <v>53292</v>
          </cell>
        </row>
        <row r="19">
          <cell r="BH19">
            <v>53534</v>
          </cell>
        </row>
        <row r="21">
          <cell r="BH21">
            <v>53641</v>
          </cell>
        </row>
        <row r="23">
          <cell r="BH23">
            <v>53792</v>
          </cell>
        </row>
        <row r="25">
          <cell r="BH25">
            <v>54078</v>
          </cell>
        </row>
        <row r="27">
          <cell r="BH27">
            <v>54588</v>
          </cell>
        </row>
        <row r="29">
          <cell r="BH29">
            <v>55560</v>
          </cell>
        </row>
        <row r="31">
          <cell r="BH31">
            <v>55655</v>
          </cell>
        </row>
      </sheetData>
      <sheetData sheetId="22">
        <row r="9">
          <cell r="AN9">
            <v>9912</v>
          </cell>
        </row>
        <row r="11">
          <cell r="AN11">
            <v>9867</v>
          </cell>
        </row>
        <row r="13">
          <cell r="AN13">
            <v>9886</v>
          </cell>
        </row>
        <row r="15">
          <cell r="AN15">
            <v>9883</v>
          </cell>
        </row>
        <row r="17">
          <cell r="AN17">
            <v>9914</v>
          </cell>
        </row>
        <row r="19">
          <cell r="AN19">
            <v>9917</v>
          </cell>
        </row>
        <row r="21">
          <cell r="AN21">
            <v>9937</v>
          </cell>
        </row>
        <row r="23">
          <cell r="AN23">
            <v>9972</v>
          </cell>
        </row>
        <row r="25">
          <cell r="AN25">
            <v>10060</v>
          </cell>
        </row>
        <row r="27">
          <cell r="AN27">
            <v>10084</v>
          </cell>
        </row>
        <row r="29">
          <cell r="AN29">
            <v>10093</v>
          </cell>
        </row>
        <row r="31">
          <cell r="AN31">
            <v>10074</v>
          </cell>
        </row>
      </sheetData>
      <sheetData sheetId="23">
        <row r="10">
          <cell r="BK10">
            <v>10112</v>
          </cell>
          <cell r="BQ10">
            <v>120</v>
          </cell>
          <cell r="CH10">
            <v>100</v>
          </cell>
        </row>
        <row r="12">
          <cell r="BK12">
            <v>10152</v>
          </cell>
          <cell r="BQ12">
            <v>121</v>
          </cell>
          <cell r="CH12">
            <v>114</v>
          </cell>
        </row>
        <row r="14">
          <cell r="BK14">
            <v>10251</v>
          </cell>
          <cell r="BQ14">
            <v>121</v>
          </cell>
          <cell r="CH14">
            <v>112</v>
          </cell>
        </row>
        <row r="16">
          <cell r="BK16">
            <v>10218</v>
          </cell>
          <cell r="BQ16">
            <v>121</v>
          </cell>
          <cell r="CH16">
            <v>119</v>
          </cell>
        </row>
        <row r="18">
          <cell r="BK18">
            <v>10289</v>
          </cell>
          <cell r="BQ18">
            <v>118</v>
          </cell>
          <cell r="CH18">
            <v>117</v>
          </cell>
        </row>
        <row r="20">
          <cell r="BK20">
            <v>10324</v>
          </cell>
          <cell r="BQ20">
            <v>118</v>
          </cell>
          <cell r="CH20">
            <v>116</v>
          </cell>
        </row>
        <row r="22">
          <cell r="BK22">
            <v>10321</v>
          </cell>
          <cell r="BQ22">
            <v>117</v>
          </cell>
          <cell r="CH22">
            <v>117</v>
          </cell>
        </row>
        <row r="24">
          <cell r="BK24">
            <v>10334</v>
          </cell>
          <cell r="BQ24">
            <v>118</v>
          </cell>
          <cell r="CH24">
            <v>116</v>
          </cell>
        </row>
        <row r="26">
          <cell r="BK26">
            <v>10364</v>
          </cell>
          <cell r="BQ26">
            <v>117</v>
          </cell>
          <cell r="CH26">
            <v>118</v>
          </cell>
        </row>
        <row r="28">
          <cell r="BK28">
            <v>10396</v>
          </cell>
          <cell r="BQ28">
            <v>120</v>
          </cell>
          <cell r="CH28">
            <v>117</v>
          </cell>
        </row>
        <row r="30">
          <cell r="BK30">
            <v>10339</v>
          </cell>
          <cell r="BQ30">
            <v>120</v>
          </cell>
          <cell r="CH30">
            <v>115</v>
          </cell>
        </row>
        <row r="32">
          <cell r="BK32">
            <v>10233</v>
          </cell>
          <cell r="BQ32">
            <v>116</v>
          </cell>
          <cell r="CH32">
            <v>112</v>
          </cell>
        </row>
      </sheetData>
      <sheetData sheetId="24">
        <row r="9">
          <cell r="BI9">
            <v>263</v>
          </cell>
        </row>
        <row r="11">
          <cell r="BI11">
            <v>265</v>
          </cell>
        </row>
        <row r="13">
          <cell r="BI13">
            <v>265</v>
          </cell>
        </row>
        <row r="15">
          <cell r="BI15">
            <v>271</v>
          </cell>
        </row>
        <row r="17">
          <cell r="BI17">
            <v>275</v>
          </cell>
        </row>
        <row r="19">
          <cell r="BI19">
            <v>275</v>
          </cell>
        </row>
        <row r="21">
          <cell r="BI21">
            <v>273</v>
          </cell>
        </row>
        <row r="23">
          <cell r="BI23">
            <v>273</v>
          </cell>
        </row>
        <row r="25">
          <cell r="BI25">
            <v>273</v>
          </cell>
        </row>
        <row r="27">
          <cell r="BI27">
            <v>274</v>
          </cell>
        </row>
        <row r="29">
          <cell r="BI29">
            <v>273</v>
          </cell>
        </row>
        <row r="31">
          <cell r="BI31">
            <v>284</v>
          </cell>
        </row>
      </sheetData>
      <sheetData sheetId="25" refreshError="1"/>
      <sheetData sheetId="26" refreshError="1"/>
      <sheetData sheetId="27" refreshError="1"/>
      <sheetData sheetId="28" refreshError="1"/>
      <sheetData sheetId="29" refreshError="1"/>
      <sheetData sheetId="30" refreshError="1"/>
      <sheetData sheetId="31">
        <row r="10">
          <cell r="AG10">
            <v>3855</v>
          </cell>
        </row>
        <row r="12">
          <cell r="AG12">
            <v>3861</v>
          </cell>
        </row>
        <row r="14">
          <cell r="AG14">
            <v>3850</v>
          </cell>
        </row>
        <row r="16">
          <cell r="AG16">
            <v>3874</v>
          </cell>
        </row>
        <row r="18">
          <cell r="AG18">
            <v>3910</v>
          </cell>
        </row>
        <row r="20">
          <cell r="AG20">
            <v>3930</v>
          </cell>
        </row>
        <row r="22">
          <cell r="AG22">
            <v>3934</v>
          </cell>
        </row>
        <row r="24">
          <cell r="AG24">
            <v>3941</v>
          </cell>
        </row>
        <row r="26">
          <cell r="AG26">
            <v>3945</v>
          </cell>
        </row>
        <row r="28">
          <cell r="AG28">
            <v>3914</v>
          </cell>
        </row>
        <row r="30">
          <cell r="AG30">
            <v>3903</v>
          </cell>
        </row>
        <row r="32">
          <cell r="AG32">
            <v>3886</v>
          </cell>
        </row>
      </sheetData>
      <sheetData sheetId="32">
        <row r="10">
          <cell r="AP10">
            <v>4612</v>
          </cell>
        </row>
        <row r="12">
          <cell r="AP12">
            <v>4567</v>
          </cell>
        </row>
        <row r="14">
          <cell r="AP14">
            <v>4510</v>
          </cell>
        </row>
        <row r="16">
          <cell r="AP16">
            <v>4464</v>
          </cell>
        </row>
        <row r="18">
          <cell r="AP18">
            <v>4431</v>
          </cell>
        </row>
        <row r="20">
          <cell r="AP20">
            <v>4374</v>
          </cell>
        </row>
        <row r="22">
          <cell r="AP22">
            <v>4313</v>
          </cell>
        </row>
        <row r="24">
          <cell r="AP24">
            <v>4259</v>
          </cell>
        </row>
        <row r="26">
          <cell r="AP26">
            <v>4201</v>
          </cell>
        </row>
        <row r="28">
          <cell r="AP28">
            <v>4174</v>
          </cell>
        </row>
        <row r="30">
          <cell r="AP30">
            <v>4112</v>
          </cell>
        </row>
        <row r="32">
          <cell r="AP32">
            <v>4042</v>
          </cell>
        </row>
      </sheetData>
      <sheetData sheetId="33">
        <row r="10">
          <cell r="BF10">
            <v>18109</v>
          </cell>
        </row>
        <row r="12">
          <cell r="BF12">
            <v>17998</v>
          </cell>
        </row>
        <row r="14">
          <cell r="BF14">
            <v>17786</v>
          </cell>
        </row>
        <row r="16">
          <cell r="BF16">
            <v>17547</v>
          </cell>
        </row>
        <row r="18">
          <cell r="BF18">
            <v>17419</v>
          </cell>
        </row>
        <row r="20">
          <cell r="BF20">
            <v>17249</v>
          </cell>
        </row>
        <row r="22">
          <cell r="BF22">
            <v>16987</v>
          </cell>
        </row>
        <row r="24">
          <cell r="BF24">
            <v>16881</v>
          </cell>
        </row>
        <row r="26">
          <cell r="BF26">
            <v>16713</v>
          </cell>
        </row>
        <row r="28">
          <cell r="BF28">
            <v>16555</v>
          </cell>
        </row>
        <row r="30">
          <cell r="BF30">
            <v>16331</v>
          </cell>
        </row>
        <row r="32">
          <cell r="BF32">
            <v>16067</v>
          </cell>
        </row>
      </sheetData>
      <sheetData sheetId="34">
        <row r="10">
          <cell r="BH10">
            <v>34082</v>
          </cell>
        </row>
        <row r="12">
          <cell r="BH12">
            <v>34036</v>
          </cell>
        </row>
        <row r="14">
          <cell r="BH14">
            <v>33960</v>
          </cell>
        </row>
        <row r="16">
          <cell r="BH16">
            <v>33748</v>
          </cell>
        </row>
        <row r="18">
          <cell r="BH18">
            <v>33658</v>
          </cell>
        </row>
        <row r="20">
          <cell r="BH20">
            <v>33463</v>
          </cell>
        </row>
        <row r="22">
          <cell r="BH22">
            <v>33220</v>
          </cell>
        </row>
        <row r="24">
          <cell r="BH24">
            <v>33091</v>
          </cell>
        </row>
        <row r="26">
          <cell r="BH26">
            <v>32983</v>
          </cell>
        </row>
        <row r="28">
          <cell r="BH28">
            <v>32881</v>
          </cell>
        </row>
        <row r="30">
          <cell r="BH30">
            <v>32657</v>
          </cell>
        </row>
        <row r="32">
          <cell r="BH32">
            <v>32433</v>
          </cell>
        </row>
      </sheetData>
      <sheetData sheetId="35">
        <row r="10">
          <cell r="AR10">
            <v>48752</v>
          </cell>
        </row>
        <row r="12">
          <cell r="AR12">
            <v>48676</v>
          </cell>
        </row>
        <row r="14">
          <cell r="AR14">
            <v>48465</v>
          </cell>
        </row>
        <row r="16">
          <cell r="AR16">
            <v>48261</v>
          </cell>
        </row>
        <row r="18">
          <cell r="AR18">
            <v>48127</v>
          </cell>
        </row>
        <row r="20">
          <cell r="AR20">
            <v>47976</v>
          </cell>
        </row>
        <row r="22">
          <cell r="AR22">
            <v>47700</v>
          </cell>
        </row>
        <row r="24">
          <cell r="AR24">
            <v>47583</v>
          </cell>
        </row>
        <row r="26">
          <cell r="AR26">
            <v>47361</v>
          </cell>
        </row>
        <row r="28">
          <cell r="AR28">
            <v>47192</v>
          </cell>
        </row>
        <row r="30">
          <cell r="AR30">
            <v>46963</v>
          </cell>
        </row>
        <row r="32">
          <cell r="AR32">
            <v>46602</v>
          </cell>
        </row>
      </sheetData>
      <sheetData sheetId="36">
        <row r="10">
          <cell r="E10">
            <v>21</v>
          </cell>
          <cell r="F10">
            <v>446</v>
          </cell>
          <cell r="U10">
            <v>86784</v>
          </cell>
        </row>
        <row r="12">
          <cell r="E12">
            <v>21</v>
          </cell>
          <cell r="F12">
            <v>445</v>
          </cell>
          <cell r="U12">
            <v>86408</v>
          </cell>
        </row>
        <row r="14">
          <cell r="E14">
            <v>21</v>
          </cell>
          <cell r="F14">
            <v>445</v>
          </cell>
          <cell r="U14">
            <v>85863</v>
          </cell>
        </row>
        <row r="16">
          <cell r="E16">
            <v>21</v>
          </cell>
          <cell r="F16">
            <v>444</v>
          </cell>
          <cell r="U16">
            <v>85219</v>
          </cell>
        </row>
        <row r="18">
          <cell r="E18">
            <v>21</v>
          </cell>
          <cell r="F18">
            <v>444</v>
          </cell>
          <cell r="U18">
            <v>84761</v>
          </cell>
        </row>
        <row r="20">
          <cell r="E20">
            <v>21</v>
          </cell>
          <cell r="F20">
            <v>445</v>
          </cell>
          <cell r="U20">
            <v>84298</v>
          </cell>
        </row>
        <row r="22">
          <cell r="E22">
            <v>21</v>
          </cell>
          <cell r="F22">
            <v>442</v>
          </cell>
          <cell r="U22">
            <v>83801</v>
          </cell>
        </row>
        <row r="24">
          <cell r="E24">
            <v>21</v>
          </cell>
          <cell r="F24">
            <v>443</v>
          </cell>
          <cell r="U24">
            <v>83426</v>
          </cell>
        </row>
        <row r="26">
          <cell r="E26">
            <v>21</v>
          </cell>
          <cell r="F26">
            <v>439</v>
          </cell>
          <cell r="U26">
            <v>83025</v>
          </cell>
        </row>
        <row r="28">
          <cell r="E28">
            <v>21</v>
          </cell>
          <cell r="F28">
            <v>439</v>
          </cell>
          <cell r="U28">
            <v>82600</v>
          </cell>
        </row>
        <row r="30">
          <cell r="E30">
            <v>21</v>
          </cell>
          <cell r="F30">
            <v>441</v>
          </cell>
          <cell r="U30">
            <v>82085</v>
          </cell>
        </row>
        <row r="32">
          <cell r="E32">
            <v>21</v>
          </cell>
          <cell r="F32">
            <v>439</v>
          </cell>
          <cell r="U32">
            <v>81084</v>
          </cell>
        </row>
      </sheetData>
      <sheetData sheetId="37">
        <row r="9">
          <cell r="AX9">
            <v>18824</v>
          </cell>
        </row>
        <row r="11">
          <cell r="AX11">
            <v>20318</v>
          </cell>
        </row>
        <row r="13">
          <cell r="AX13">
            <v>22175</v>
          </cell>
        </row>
        <row r="15">
          <cell r="AX15">
            <v>22894</v>
          </cell>
        </row>
        <row r="17">
          <cell r="AX17">
            <v>24139</v>
          </cell>
        </row>
        <row r="19">
          <cell r="AX19">
            <v>25517</v>
          </cell>
        </row>
        <row r="21">
          <cell r="AX21">
            <v>26654</v>
          </cell>
        </row>
        <row r="23">
          <cell r="AX23">
            <v>27855</v>
          </cell>
        </row>
        <row r="25">
          <cell r="AX25">
            <v>29439</v>
          </cell>
        </row>
        <row r="27">
          <cell r="AX27">
            <v>30742</v>
          </cell>
        </row>
        <row r="29">
          <cell r="AX29">
            <v>32456</v>
          </cell>
        </row>
        <row r="31">
          <cell r="AX31">
            <v>33522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S33"/>
  <sheetViews>
    <sheetView tabSelected="1" workbookViewId="0">
      <selection activeCell="A32" sqref="A32"/>
    </sheetView>
  </sheetViews>
  <sheetFormatPr baseColWidth="10" defaultRowHeight="12.75" x14ac:dyDescent="0.2"/>
  <cols>
    <col min="1" max="1" width="11.140625" customWidth="1"/>
    <col min="2" max="4" width="9.7109375" customWidth="1"/>
    <col min="5" max="5" width="9.28515625" customWidth="1"/>
    <col min="6" max="7" width="9.7109375" customWidth="1"/>
    <col min="8" max="8" width="9.5703125" customWidth="1"/>
    <col min="9" max="9" width="9.7109375" customWidth="1"/>
    <col min="10" max="10" width="8.85546875" customWidth="1"/>
    <col min="11" max="11" width="8.7109375" customWidth="1"/>
    <col min="12" max="12" width="9.7109375" customWidth="1"/>
    <col min="13" max="13" width="15.28515625" customWidth="1"/>
    <col min="14" max="14" width="7.7109375" hidden="1" customWidth="1"/>
    <col min="15" max="15" width="0.140625" hidden="1" customWidth="1"/>
    <col min="16" max="16" width="7.5703125" hidden="1" customWidth="1"/>
    <col min="17" max="17" width="0.28515625" hidden="1" customWidth="1"/>
    <col min="18" max="18" width="2.42578125" hidden="1" customWidth="1"/>
    <col min="19" max="19" width="8" hidden="1" customWidth="1"/>
  </cols>
  <sheetData>
    <row r="1" spans="1:19" ht="15.75" customHeight="1" thickBot="1" x14ac:dyDescent="0.3">
      <c r="A1" s="1296">
        <v>1</v>
      </c>
      <c r="B1" s="1297"/>
      <c r="C1" s="1297"/>
      <c r="D1" s="1297"/>
      <c r="E1" s="1298" t="s">
        <v>364</v>
      </c>
      <c r="F1" s="1297"/>
      <c r="G1" s="1297"/>
      <c r="H1" s="1299"/>
      <c r="I1" s="1297"/>
      <c r="J1" s="1297"/>
      <c r="K1" s="1297"/>
      <c r="L1" s="1297"/>
      <c r="M1" s="1300"/>
      <c r="N1" s="1301"/>
      <c r="O1" s="1301"/>
      <c r="P1" s="1301"/>
      <c r="Q1" s="1302"/>
      <c r="R1" s="1297"/>
      <c r="S1" s="1300"/>
    </row>
    <row r="2" spans="1:19" ht="18.75" hidden="1" thickBot="1" x14ac:dyDescent="0.3">
      <c r="A2" s="1303"/>
      <c r="B2" s="1304"/>
      <c r="C2" s="1305"/>
      <c r="D2" s="1305"/>
      <c r="E2" s="1305"/>
      <c r="F2" s="1305"/>
      <c r="G2" s="1305"/>
      <c r="H2" s="1305"/>
      <c r="I2" s="1305"/>
      <c r="J2" s="1305"/>
      <c r="K2" s="1305"/>
      <c r="L2" s="1305"/>
      <c r="M2" s="1306"/>
      <c r="N2" s="278"/>
      <c r="O2" s="272"/>
      <c r="P2" s="272"/>
      <c r="Q2" s="1307"/>
      <c r="R2" s="273"/>
      <c r="S2" s="22"/>
    </row>
    <row r="3" spans="1:19" ht="23.25" customHeight="1" thickBot="1" x14ac:dyDescent="0.25">
      <c r="A3" s="1374"/>
      <c r="B3" s="1308"/>
      <c r="C3" s="1309"/>
      <c r="D3" s="1310"/>
      <c r="E3" s="1309"/>
      <c r="F3" s="1309"/>
      <c r="G3" s="1311"/>
      <c r="H3" s="1309"/>
      <c r="I3" s="1309"/>
      <c r="J3" s="1309"/>
      <c r="K3" s="1309"/>
      <c r="L3" s="1312"/>
      <c r="M3" s="1128" t="s">
        <v>365</v>
      </c>
      <c r="N3" s="1313"/>
      <c r="O3" s="1314"/>
      <c r="P3" s="1315"/>
      <c r="Q3" s="1316"/>
      <c r="R3" s="277"/>
      <c r="S3" s="276"/>
    </row>
    <row r="4" spans="1:19" ht="2.25" customHeight="1" thickBot="1" x14ac:dyDescent="0.25">
      <c r="A4" s="1375"/>
      <c r="B4" s="1317"/>
      <c r="C4" s="1317"/>
      <c r="D4" s="1317"/>
      <c r="E4" s="1317"/>
      <c r="F4" s="1317"/>
      <c r="G4" s="1317"/>
      <c r="H4" s="1317"/>
      <c r="I4" s="1317"/>
      <c r="J4" s="1317"/>
      <c r="K4" s="1317"/>
      <c r="L4" s="1318"/>
      <c r="M4" s="1130"/>
      <c r="N4" s="1319"/>
      <c r="O4" s="1317"/>
      <c r="P4" s="1319"/>
      <c r="Q4" s="1320"/>
      <c r="R4" s="1318"/>
      <c r="S4" s="1320"/>
    </row>
    <row r="5" spans="1:19" ht="14.25" customHeight="1" thickBot="1" x14ac:dyDescent="0.3">
      <c r="A5" s="1376"/>
      <c r="B5" s="1377" t="s">
        <v>2</v>
      </c>
      <c r="C5" s="28" t="s">
        <v>3</v>
      </c>
      <c r="D5" s="29" t="s">
        <v>4</v>
      </c>
      <c r="E5" s="30" t="s">
        <v>5</v>
      </c>
      <c r="F5" s="31" t="s">
        <v>6</v>
      </c>
      <c r="G5" s="32" t="s">
        <v>7</v>
      </c>
      <c r="H5" s="1321" t="s">
        <v>8</v>
      </c>
      <c r="I5" s="1322" t="s">
        <v>9</v>
      </c>
      <c r="J5" s="1323" t="s">
        <v>10</v>
      </c>
      <c r="K5" s="1324" t="s">
        <v>11</v>
      </c>
      <c r="L5" s="1325" t="s">
        <v>12</v>
      </c>
      <c r="M5" s="1326" t="s">
        <v>366</v>
      </c>
      <c r="N5" s="1327"/>
      <c r="O5" s="1328"/>
      <c r="P5" s="1329"/>
      <c r="Q5" s="1330"/>
      <c r="R5" s="706"/>
      <c r="S5" s="707"/>
    </row>
    <row r="6" spans="1:19" ht="15" customHeight="1" thickBot="1" x14ac:dyDescent="0.3">
      <c r="A6" s="1331" t="s">
        <v>1</v>
      </c>
      <c r="B6" s="1378"/>
      <c r="C6" s="1332" t="s">
        <v>14</v>
      </c>
      <c r="D6" s="1259" t="s">
        <v>15</v>
      </c>
      <c r="E6" s="1333" t="s">
        <v>16</v>
      </c>
      <c r="F6" s="1334" t="s">
        <v>17</v>
      </c>
      <c r="G6" s="1335" t="s">
        <v>18</v>
      </c>
      <c r="H6" s="1336"/>
      <c r="I6" s="1337" t="s">
        <v>19</v>
      </c>
      <c r="J6" s="1338" t="s">
        <v>20</v>
      </c>
      <c r="K6" s="1339" t="s">
        <v>21</v>
      </c>
      <c r="L6" s="1340" t="s">
        <v>22</v>
      </c>
      <c r="M6" s="1341" t="s">
        <v>367</v>
      </c>
      <c r="N6" s="1342"/>
      <c r="O6" s="1343"/>
      <c r="P6" s="1344"/>
      <c r="Q6" s="1345"/>
      <c r="R6" s="1024"/>
      <c r="S6" s="1346"/>
    </row>
    <row r="7" spans="1:19" ht="9" customHeight="1" thickBot="1" x14ac:dyDescent="0.25">
      <c r="A7" s="1031"/>
      <c r="B7" s="1032"/>
      <c r="C7" s="1033"/>
      <c r="D7" s="1034"/>
      <c r="E7" s="1035"/>
      <c r="F7" s="1032"/>
      <c r="G7" s="1033"/>
      <c r="H7" s="1034"/>
      <c r="I7" s="1035"/>
      <c r="J7" s="1032"/>
      <c r="K7" s="1035"/>
      <c r="L7" s="1032"/>
      <c r="M7" s="1035"/>
      <c r="N7" s="1347"/>
      <c r="O7" s="1348"/>
      <c r="P7" s="1349"/>
      <c r="Q7" s="1032"/>
      <c r="R7" s="1350"/>
      <c r="S7" s="1035"/>
    </row>
    <row r="8" spans="1:19" ht="21" customHeight="1" thickBot="1" x14ac:dyDescent="0.45">
      <c r="A8" s="1351" t="s">
        <v>24</v>
      </c>
      <c r="B8" s="1352">
        <f>SUM('[1](12.2) PKW Intern.Fz.-art'!AK8)</f>
        <v>156031</v>
      </c>
      <c r="C8" s="1352">
        <f>SUM('[1](12.3) LKW Intern.Fz.-art'!BH9)</f>
        <v>52992</v>
      </c>
      <c r="D8" s="1352">
        <f>SUM('[1](12.5) Krad + Trike + Quads'!BK10)</f>
        <v>10112</v>
      </c>
      <c r="E8" s="1352">
        <f>SUM('[1](12.5) Krad + Trike + Quads'!CH10)</f>
        <v>100</v>
      </c>
      <c r="F8" s="1352">
        <f>SUM('[1](12.5) Krad + Trike + Quads'!BQ10)</f>
        <v>120</v>
      </c>
      <c r="G8" s="1352">
        <f>SUM('[1](12.6) Busse Fz.-art '!BI9)</f>
        <v>263</v>
      </c>
      <c r="H8" s="1352">
        <f>SUM('[1](12.4) Anh Nationale + Intern.N'!AN9)</f>
        <v>9912</v>
      </c>
      <c r="I8" s="1352">
        <f>SUM('[1](12.1) Zulassungen auf.... '!E8)</f>
        <v>609</v>
      </c>
      <c r="J8" s="1353">
        <f>SUM('[1](6.1) Fz-arten n.Benutz 1.HJ '!M12)</f>
        <v>159</v>
      </c>
      <c r="K8" s="1353">
        <f>SUM('[1](12.1) Zulassungen auf.... '!F8)</f>
        <v>1176</v>
      </c>
      <c r="L8" s="1353">
        <f>SUM('[1](6.1) Fz-arten n.Benutz 1.HJ '!O12)</f>
        <v>602</v>
      </c>
      <c r="M8" s="1354">
        <f>SUM(B8:L8)</f>
        <v>232076</v>
      </c>
      <c r="N8" s="1355"/>
      <c r="O8" s="1353"/>
      <c r="P8" s="1356"/>
      <c r="Q8" s="1353">
        <f>SUM(N8:P8)</f>
        <v>0</v>
      </c>
      <c r="R8" s="1356"/>
      <c r="S8" s="1353"/>
    </row>
    <row r="9" spans="1:19" ht="9" customHeight="1" thickBot="1" x14ac:dyDescent="0.4">
      <c r="A9" s="1357"/>
      <c r="B9" s="1358"/>
      <c r="C9" s="1358"/>
      <c r="D9" s="1358"/>
      <c r="E9" s="1358"/>
      <c r="F9" s="1358"/>
      <c r="G9" s="1358"/>
      <c r="H9" s="1358"/>
      <c r="I9" s="1358"/>
      <c r="J9" s="1358"/>
      <c r="K9" s="1358"/>
      <c r="L9" s="1358"/>
      <c r="M9" s="1358"/>
      <c r="N9" s="1359"/>
      <c r="O9" s="1360"/>
      <c r="P9" s="1361"/>
      <c r="Q9" s="1353"/>
      <c r="R9" s="1362"/>
      <c r="S9" s="1363"/>
    </row>
    <row r="10" spans="1:19" ht="21" customHeight="1" thickBot="1" x14ac:dyDescent="0.45">
      <c r="A10" s="1351" t="s">
        <v>28</v>
      </c>
      <c r="B10" s="1352">
        <f>SUM('[1](12.2) PKW Intern.Fz.-art'!AK10)</f>
        <v>156437</v>
      </c>
      <c r="C10" s="1352">
        <f>SUM('[1](12.3) LKW Intern.Fz.-art'!BH11)</f>
        <v>53069</v>
      </c>
      <c r="D10" s="1352">
        <f>SUM('[1](12.5) Krad + Trike + Quads'!BK12)</f>
        <v>10152</v>
      </c>
      <c r="E10" s="1352">
        <f>SUM('[1](12.5) Krad + Trike + Quads'!CH12)</f>
        <v>114</v>
      </c>
      <c r="F10" s="1352">
        <f>SUM('[1](12.5) Krad + Trike + Quads'!BQ12)</f>
        <v>121</v>
      </c>
      <c r="G10" s="1352">
        <f>SUM('[1](12.6) Busse Fz.-art '!BI11)</f>
        <v>265</v>
      </c>
      <c r="H10" s="1352">
        <f>SUM('[1](12.4) Anh Nationale + Intern.N'!AN11)</f>
        <v>9867</v>
      </c>
      <c r="I10" s="1352">
        <f>SUM('[1](12.1) Zulassungen auf.... '!E10)</f>
        <v>614</v>
      </c>
      <c r="J10" s="1353">
        <f>SUM('[1](6.1) Fz-arten n.Benutz 1.HJ '!M20)</f>
        <v>157</v>
      </c>
      <c r="K10" s="1353">
        <f>SUM('[1](12.1) Zulassungen auf.... '!F10)</f>
        <v>1177</v>
      </c>
      <c r="L10" s="1353">
        <f>SUM('[1](6.1) Fz-arten n.Benutz 1.HJ '!O20)</f>
        <v>605</v>
      </c>
      <c r="M10" s="1354">
        <f>SUM(B10:L10)</f>
        <v>232578</v>
      </c>
      <c r="N10" s="1355"/>
      <c r="O10" s="1353"/>
      <c r="P10" s="1356"/>
      <c r="Q10" s="1353">
        <f>SUM(N10:P10)</f>
        <v>0</v>
      </c>
      <c r="R10" s="1356"/>
      <c r="S10" s="1353"/>
    </row>
    <row r="11" spans="1:19" ht="9" customHeight="1" thickBot="1" x14ac:dyDescent="0.4">
      <c r="A11" s="1364"/>
      <c r="B11" s="1363"/>
      <c r="C11" s="1363"/>
      <c r="D11" s="1363"/>
      <c r="E11" s="1363"/>
      <c r="F11" s="1363"/>
      <c r="G11" s="1363"/>
      <c r="H11" s="1363"/>
      <c r="I11" s="1363"/>
      <c r="J11" s="1363"/>
      <c r="K11" s="1363"/>
      <c r="L11" s="1363"/>
      <c r="M11" s="1363"/>
      <c r="N11" s="1359"/>
      <c r="O11" s="1360"/>
      <c r="P11" s="1365"/>
      <c r="Q11" s="1353"/>
      <c r="R11" s="1362"/>
      <c r="S11" s="1363"/>
    </row>
    <row r="12" spans="1:19" ht="21" customHeight="1" thickBot="1" x14ac:dyDescent="0.45">
      <c r="A12" s="1351" t="s">
        <v>29</v>
      </c>
      <c r="B12" s="1352">
        <f>SUM('[1](12.2) PKW Intern.Fz.-art'!AK12)</f>
        <v>156892</v>
      </c>
      <c r="C12" s="1352">
        <f>SUM('[1](12.3) LKW Intern.Fz.-art'!BH13)</f>
        <v>53151</v>
      </c>
      <c r="D12" s="1352">
        <f>SUM('[1](12.5) Krad + Trike + Quads'!BK14)</f>
        <v>10251</v>
      </c>
      <c r="E12" s="1352">
        <f>SUM('[1](12.5) Krad + Trike + Quads'!CH14)</f>
        <v>112</v>
      </c>
      <c r="F12" s="1352">
        <f>SUM('[1](12.5) Krad + Trike + Quads'!BQ14)</f>
        <v>121</v>
      </c>
      <c r="G12" s="1352">
        <f>SUM('[1](12.6) Busse Fz.-art '!BI13)</f>
        <v>265</v>
      </c>
      <c r="H12" s="1352">
        <f>SUM('[1](12.4) Anh Nationale + Intern.N'!AN13)</f>
        <v>9886</v>
      </c>
      <c r="I12" s="1352">
        <f>SUM('[1](12.1) Zulassungen auf.... '!E12)</f>
        <v>606</v>
      </c>
      <c r="J12" s="1353">
        <f>SUM('[1](6.1) Fz-arten n.Benutz 1.HJ '!M27)</f>
        <v>156</v>
      </c>
      <c r="K12" s="1353">
        <f>SUM('[1](12.1) Zulassungen auf.... '!F12)</f>
        <v>1193</v>
      </c>
      <c r="L12" s="1353">
        <f>SUM('[1](6.1) Fz-arten n.Benutz 1.HJ '!O27)</f>
        <v>607</v>
      </c>
      <c r="M12" s="1354">
        <f>SUM(B12:L12)</f>
        <v>233240</v>
      </c>
      <c r="N12" s="1355"/>
      <c r="O12" s="1353"/>
      <c r="P12" s="1356"/>
      <c r="Q12" s="1353">
        <f>SUM(N12:P12)</f>
        <v>0</v>
      </c>
      <c r="R12" s="1356"/>
      <c r="S12" s="1353"/>
    </row>
    <row r="13" spans="1:19" ht="9" customHeight="1" thickBot="1" x14ac:dyDescent="0.4">
      <c r="A13" s="1366"/>
      <c r="B13" s="1363"/>
      <c r="C13" s="1363"/>
      <c r="D13" s="1363"/>
      <c r="E13" s="1363"/>
      <c r="F13" s="1363"/>
      <c r="G13" s="1363"/>
      <c r="H13" s="1363"/>
      <c r="I13" s="1363"/>
      <c r="J13" s="1363"/>
      <c r="K13" s="1363"/>
      <c r="L13" s="1363"/>
      <c r="M13" s="1363"/>
      <c r="N13" s="1359"/>
      <c r="O13" s="1360"/>
      <c r="P13" s="1361"/>
      <c r="Q13" s="1353"/>
      <c r="R13" s="1362"/>
      <c r="S13" s="1363"/>
    </row>
    <row r="14" spans="1:19" ht="21" customHeight="1" thickBot="1" x14ac:dyDescent="0.45">
      <c r="A14" s="1351" t="s">
        <v>30</v>
      </c>
      <c r="B14" s="1352">
        <f>SUM('[1](12.2) PKW Intern.Fz.-art'!AK14)</f>
        <v>156754</v>
      </c>
      <c r="C14" s="1352">
        <f>SUM('[1](12.3) LKW Intern.Fz.-art'!BH15)</f>
        <v>53189</v>
      </c>
      <c r="D14" s="1352">
        <f>SUM('[1](12.5) Krad + Trike + Quads'!BK16)</f>
        <v>10218</v>
      </c>
      <c r="E14" s="1352">
        <f>SUM('[1](12.5) Krad + Trike + Quads'!CH16)</f>
        <v>119</v>
      </c>
      <c r="F14" s="1352">
        <f>SUM('[1](12.5) Krad + Trike + Quads'!BQ16)</f>
        <v>121</v>
      </c>
      <c r="G14" s="1352">
        <f>SUM('[1](12.6) Busse Fz.-art '!BI15)</f>
        <v>271</v>
      </c>
      <c r="H14" s="1352">
        <f>SUM('[1](12.4) Anh Nationale + Intern.N'!AN15)</f>
        <v>9883</v>
      </c>
      <c r="I14" s="1352">
        <f>SUM('[1](12.1) Zulassungen auf.... '!E14)</f>
        <v>611</v>
      </c>
      <c r="J14" s="1353">
        <f>SUM('[1](6.1) Fz-arten n.Benutz 1.HJ '!M34)</f>
        <v>154</v>
      </c>
      <c r="K14" s="1353">
        <f>SUM('[1](12.1) Zulassungen auf.... '!F14)</f>
        <v>1214</v>
      </c>
      <c r="L14" s="1353">
        <f>SUM('[1](6.1) Fz-arten n.Benutz 1.HJ '!O34)</f>
        <v>600</v>
      </c>
      <c r="M14" s="1354">
        <f>SUM(B14:L14)</f>
        <v>233134</v>
      </c>
      <c r="N14" s="1355"/>
      <c r="O14" s="1353"/>
      <c r="P14" s="1356"/>
      <c r="Q14" s="1353">
        <f>SUM(N14:P14)</f>
        <v>0</v>
      </c>
      <c r="R14" s="1356"/>
      <c r="S14" s="1353"/>
    </row>
    <row r="15" spans="1:19" ht="9" customHeight="1" thickBot="1" x14ac:dyDescent="0.4">
      <c r="A15" s="1366"/>
      <c r="B15" s="1363"/>
      <c r="C15" s="1363"/>
      <c r="D15" s="1363"/>
      <c r="E15" s="1363"/>
      <c r="F15" s="1363"/>
      <c r="G15" s="1363"/>
      <c r="H15" s="1363"/>
      <c r="I15" s="1363"/>
      <c r="J15" s="1363"/>
      <c r="K15" s="1363"/>
      <c r="L15" s="1363"/>
      <c r="M15" s="1363"/>
      <c r="N15" s="1359"/>
      <c r="O15" s="1360"/>
      <c r="P15" s="1361"/>
      <c r="Q15" s="1353"/>
      <c r="R15" s="1362"/>
      <c r="S15" s="1363"/>
    </row>
    <row r="16" spans="1:19" ht="21" customHeight="1" thickBot="1" x14ac:dyDescent="0.45">
      <c r="A16" s="1351" t="s">
        <v>31</v>
      </c>
      <c r="B16" s="1352">
        <f>SUM('[1](12.2) PKW Intern.Fz.-art'!AK16)</f>
        <v>157117</v>
      </c>
      <c r="C16" s="1352">
        <f>SUM('[1](12.3) LKW Intern.Fz.-art'!BH17)</f>
        <v>53292</v>
      </c>
      <c r="D16" s="1352">
        <f>SUM('[1](12.5) Krad + Trike + Quads'!BK18)</f>
        <v>10289</v>
      </c>
      <c r="E16" s="1352">
        <f>SUM('[1](12.5) Krad + Trike + Quads'!CH18)</f>
        <v>117</v>
      </c>
      <c r="F16" s="1352">
        <f>SUM('[1](12.5) Krad + Trike + Quads'!BQ18)</f>
        <v>118</v>
      </c>
      <c r="G16" s="1352">
        <f>SUM('[1](12.6) Busse Fz.-art '!BI17)</f>
        <v>275</v>
      </c>
      <c r="H16" s="1352">
        <f>SUM('[1](12.4) Anh Nationale + Intern.N'!AN17)</f>
        <v>9914</v>
      </c>
      <c r="I16" s="1352">
        <f>SUM('[1](12.1) Zulassungen auf.... '!E16)</f>
        <v>613</v>
      </c>
      <c r="J16" s="1353">
        <f>SUM('[1](6.1) Fz-arten n.Benutz 1.HJ '!M41)</f>
        <v>154</v>
      </c>
      <c r="K16" s="1353">
        <f>SUM('[1](12.1) Zulassungen auf.... '!F16)</f>
        <v>1232</v>
      </c>
      <c r="L16" s="1353">
        <f>SUM('[1](6.1) Fz-arten n.Benutz 1.HJ '!O41)</f>
        <v>604</v>
      </c>
      <c r="M16" s="1354">
        <f>SUM(B16:L16)</f>
        <v>233725</v>
      </c>
      <c r="N16" s="1355"/>
      <c r="O16" s="1353"/>
      <c r="P16" s="1356"/>
      <c r="Q16" s="1353">
        <f>SUM(N16:P16)</f>
        <v>0</v>
      </c>
      <c r="R16" s="1356"/>
      <c r="S16" s="1353"/>
    </row>
    <row r="17" spans="1:19" ht="9" customHeight="1" thickBot="1" x14ac:dyDescent="0.4">
      <c r="A17" s="1366"/>
      <c r="B17" s="1363"/>
      <c r="C17" s="1363"/>
      <c r="D17" s="1363"/>
      <c r="E17" s="1363"/>
      <c r="F17" s="1363"/>
      <c r="G17" s="1363"/>
      <c r="H17" s="1363"/>
      <c r="I17" s="1363"/>
      <c r="J17" s="1363"/>
      <c r="K17" s="1363"/>
      <c r="L17" s="1363"/>
      <c r="M17" s="1363"/>
      <c r="N17" s="1359"/>
      <c r="O17" s="1360"/>
      <c r="P17" s="1361"/>
      <c r="Q17" s="1353"/>
      <c r="R17" s="1362"/>
      <c r="S17" s="1363"/>
    </row>
    <row r="18" spans="1:19" ht="21" customHeight="1" thickBot="1" x14ac:dyDescent="0.45">
      <c r="A18" s="1351" t="s">
        <v>32</v>
      </c>
      <c r="B18" s="1352">
        <f>SUM('[1](12.2) PKW Intern.Fz.-art'!AK18)</f>
        <v>157307</v>
      </c>
      <c r="C18" s="1352">
        <f>SUM('[1](12.3) LKW Intern.Fz.-art'!BH19)</f>
        <v>53534</v>
      </c>
      <c r="D18" s="1352">
        <f>SUM('[1](12.5) Krad + Trike + Quads'!BK20)</f>
        <v>10324</v>
      </c>
      <c r="E18" s="1352">
        <f>SUM('[1](12.5) Krad + Trike + Quads'!CH20)</f>
        <v>116</v>
      </c>
      <c r="F18" s="1352">
        <f>SUM('[1](12.5) Krad + Trike + Quads'!BQ20)</f>
        <v>118</v>
      </c>
      <c r="G18" s="1352">
        <f>SUM('[1](12.6) Busse Fz.-art '!BI19)</f>
        <v>275</v>
      </c>
      <c r="H18" s="1352">
        <f>SUM('[1](12.4) Anh Nationale + Intern.N'!AN19)</f>
        <v>9917</v>
      </c>
      <c r="I18" s="1352">
        <f>SUM('[1](12.1) Zulassungen auf.... '!E18)</f>
        <v>612</v>
      </c>
      <c r="J18" s="1353">
        <f>SUM('[1](6.1) Fz-arten n.Benutz 1.HJ '!M48)</f>
        <v>152</v>
      </c>
      <c r="K18" s="1353">
        <f>SUM('[1](6.1) Fz-arten n.Benutz 1.HJ '!N48)</f>
        <v>1245</v>
      </c>
      <c r="L18" s="1353">
        <f>SUM('[1](6.1) Fz-arten n.Benutz 1.HJ '!O48)</f>
        <v>603</v>
      </c>
      <c r="M18" s="1354">
        <f>SUM(B18:L18)</f>
        <v>234203</v>
      </c>
      <c r="N18" s="1355"/>
      <c r="O18" s="1353"/>
      <c r="P18" s="1356"/>
      <c r="Q18" s="1353">
        <f>SUM(N18:P18)</f>
        <v>0</v>
      </c>
      <c r="R18" s="1356"/>
      <c r="S18" s="1353"/>
    </row>
    <row r="19" spans="1:19" ht="9" customHeight="1" thickBot="1" x14ac:dyDescent="0.4">
      <c r="A19" s="1366"/>
      <c r="B19" s="1363"/>
      <c r="C19" s="1363"/>
      <c r="D19" s="1363"/>
      <c r="E19" s="1363"/>
      <c r="F19" s="1363"/>
      <c r="G19" s="1363"/>
      <c r="H19" s="1363"/>
      <c r="I19" s="1363"/>
      <c r="J19" s="1363"/>
      <c r="K19" s="1363"/>
      <c r="L19" s="1363"/>
      <c r="M19" s="1363"/>
      <c r="N19" s="1359"/>
      <c r="O19" s="1360"/>
      <c r="P19" s="1361"/>
      <c r="Q19" s="1353"/>
      <c r="R19" s="1362"/>
      <c r="S19" s="1363"/>
    </row>
    <row r="20" spans="1:19" ht="21" customHeight="1" thickBot="1" x14ac:dyDescent="0.45">
      <c r="A20" s="1351" t="s">
        <v>35</v>
      </c>
      <c r="B20" s="1352">
        <f>SUM('[1](12.2) PKW Intern.Fz.-art'!AK20)</f>
        <v>157128</v>
      </c>
      <c r="C20" s="1352">
        <f>SUM('[1](12.3) LKW Intern.Fz.-art'!BH21)</f>
        <v>53641</v>
      </c>
      <c r="D20" s="1352">
        <f>SUM('[1](12.5) Krad + Trike + Quads'!BK22)</f>
        <v>10321</v>
      </c>
      <c r="E20" s="1352">
        <f>SUM('[1](12.5) Krad + Trike + Quads'!CH22)</f>
        <v>117</v>
      </c>
      <c r="F20" s="1352">
        <f>SUM('[1](12.5) Krad + Trike + Quads'!BQ22)</f>
        <v>117</v>
      </c>
      <c r="G20" s="1352">
        <f>SUM('[1](12.6) Busse Fz.-art '!BI21)</f>
        <v>273</v>
      </c>
      <c r="H20" s="1352">
        <f>SUM('[1](12.4) Anh Nationale + Intern.N'!AN21)</f>
        <v>9937</v>
      </c>
      <c r="I20" s="1352">
        <f>SUM('[1](12.1) Zulassungen auf.... '!E20)</f>
        <v>613</v>
      </c>
      <c r="J20" s="1353">
        <f>SUM('[1](6.2) Fz-arten n.Benutz 2.HJ '!M12)</f>
        <v>152</v>
      </c>
      <c r="K20" s="1353">
        <f>SUM('[1](6.2) Fz-arten n.Benutz 2.HJ '!N12)</f>
        <v>1255</v>
      </c>
      <c r="L20" s="1353">
        <f>SUM('[1](6.2) Fz-arten n.Benutz 2.HJ '!O12)</f>
        <v>604</v>
      </c>
      <c r="M20" s="1354">
        <f>SUM(B20:L20)</f>
        <v>234158</v>
      </c>
      <c r="N20" s="1355"/>
      <c r="O20" s="1353"/>
      <c r="P20" s="1356"/>
      <c r="Q20" s="1353">
        <f>SUM(N20:P20)</f>
        <v>0</v>
      </c>
      <c r="R20" s="1356"/>
      <c r="S20" s="1353"/>
    </row>
    <row r="21" spans="1:19" ht="9" customHeight="1" thickBot="1" x14ac:dyDescent="0.4">
      <c r="A21" s="1366"/>
      <c r="B21" s="1363"/>
      <c r="C21" s="1363"/>
      <c r="D21" s="1363"/>
      <c r="E21" s="1363"/>
      <c r="F21" s="1363"/>
      <c r="G21" s="1363"/>
      <c r="H21" s="1363"/>
      <c r="I21" s="1363"/>
      <c r="J21" s="1363"/>
      <c r="K21" s="1363"/>
      <c r="L21" s="1363"/>
      <c r="M21" s="1363"/>
      <c r="N21" s="1359"/>
      <c r="O21" s="1360"/>
      <c r="P21" s="1361"/>
      <c r="Q21" s="1353"/>
      <c r="R21" s="1362"/>
      <c r="S21" s="1363"/>
    </row>
    <row r="22" spans="1:19" ht="21" customHeight="1" thickBot="1" x14ac:dyDescent="0.45">
      <c r="A22" s="1351" t="s">
        <v>36</v>
      </c>
      <c r="B22" s="1352">
        <f>SUM('[1](12.2) PKW Intern.Fz.-art'!AK22)</f>
        <v>157474</v>
      </c>
      <c r="C22" s="1352">
        <f>SUM('[1](12.3) LKW Intern.Fz.-art'!BH23)</f>
        <v>53792</v>
      </c>
      <c r="D22" s="1352">
        <f>SUM('[1](12.5) Krad + Trike + Quads'!BK24)</f>
        <v>10334</v>
      </c>
      <c r="E22" s="1352">
        <f>SUM('[1](12.5) Krad + Trike + Quads'!CH24)</f>
        <v>116</v>
      </c>
      <c r="F22" s="1352">
        <f>SUM('[1](12.5) Krad + Trike + Quads'!BQ24)</f>
        <v>118</v>
      </c>
      <c r="G22" s="1352">
        <f>SUM('[1](12.6) Busse Fz.-art '!BI23)</f>
        <v>273</v>
      </c>
      <c r="H22" s="1352">
        <f>SUM('[1](12.4) Anh Nationale + Intern.N'!AN23)</f>
        <v>9972</v>
      </c>
      <c r="I22" s="1352">
        <f>SUM('[1](12.1) Zulassungen auf.... '!E22)</f>
        <v>611</v>
      </c>
      <c r="J22" s="1353">
        <f>SUM('[1](6.2) Fz-arten n.Benutz 2.HJ '!M20)</f>
        <v>154</v>
      </c>
      <c r="K22" s="1353">
        <f>SUM('[1](6.2) Fz-arten n.Benutz 2.HJ '!N20)</f>
        <v>1249</v>
      </c>
      <c r="L22" s="1353">
        <f>SUM('[1](6.2) Fz-arten n.Benutz 2.HJ '!O20)</f>
        <v>608</v>
      </c>
      <c r="M22" s="1354">
        <f>SUM(B22:L22)</f>
        <v>234701</v>
      </c>
      <c r="N22" s="1355"/>
      <c r="O22" s="1353"/>
      <c r="P22" s="1356"/>
      <c r="Q22" s="1353">
        <f>SUM(N22:P22)</f>
        <v>0</v>
      </c>
      <c r="R22" s="1356"/>
      <c r="S22" s="1353"/>
    </row>
    <row r="23" spans="1:19" ht="9" customHeight="1" thickBot="1" x14ac:dyDescent="0.4">
      <c r="A23" s="1366"/>
      <c r="B23" s="1363"/>
      <c r="C23" s="1363"/>
      <c r="D23" s="1363"/>
      <c r="E23" s="1363"/>
      <c r="F23" s="1363"/>
      <c r="G23" s="1363"/>
      <c r="H23" s="1363"/>
      <c r="I23" s="1363"/>
      <c r="J23" s="1363"/>
      <c r="K23" s="1363"/>
      <c r="L23" s="1363"/>
      <c r="M23" s="1363"/>
      <c r="N23" s="1359"/>
      <c r="O23" s="1360"/>
      <c r="P23" s="1361"/>
      <c r="Q23" s="1353"/>
      <c r="R23" s="1362"/>
      <c r="S23" s="1363"/>
    </row>
    <row r="24" spans="1:19" ht="21" customHeight="1" thickBot="1" x14ac:dyDescent="0.45">
      <c r="A24" s="1367" t="s">
        <v>37</v>
      </c>
      <c r="B24" s="1352">
        <f>SUM('[1](12.2) PKW Intern.Fz.-art'!AK24)</f>
        <v>157884</v>
      </c>
      <c r="C24" s="1352">
        <f>SUM('[1](12.3) LKW Intern.Fz.-art'!BH25)</f>
        <v>54078</v>
      </c>
      <c r="D24" s="1352">
        <f>SUM('[1](12.5) Krad + Trike + Quads'!BK26)</f>
        <v>10364</v>
      </c>
      <c r="E24" s="1352">
        <f>SUM('[1](12.5) Krad + Trike + Quads'!CH26)</f>
        <v>118</v>
      </c>
      <c r="F24" s="1352">
        <f>SUM('[1](12.5) Krad + Trike + Quads'!BQ26)</f>
        <v>117</v>
      </c>
      <c r="G24" s="1352">
        <f>SUM('[1](12.6) Busse Fz.-art '!BI25)</f>
        <v>273</v>
      </c>
      <c r="H24" s="1352">
        <f>SUM('[1](12.4) Anh Nationale + Intern.N'!AN25)</f>
        <v>10060</v>
      </c>
      <c r="I24" s="1352">
        <f>SUM('[1](12.1) Zulassungen auf.... '!E24)</f>
        <v>612</v>
      </c>
      <c r="J24" s="1353">
        <f>SUM('[1](6.2) Fz-arten n.Benutz 2.HJ '!M27)</f>
        <v>177</v>
      </c>
      <c r="K24" s="1353">
        <f>SUM('[1](6.2) Fz-arten n.Benutz 2.HJ '!N27)</f>
        <v>1249</v>
      </c>
      <c r="L24" s="1353">
        <f>SUM('[1](6.2) Fz-arten n.Benutz 2.HJ '!O27)</f>
        <v>607</v>
      </c>
      <c r="M24" s="1354">
        <f>SUM(B24:L24)</f>
        <v>235539</v>
      </c>
      <c r="N24" s="1355"/>
      <c r="O24" s="1353"/>
      <c r="P24" s="1356"/>
      <c r="Q24" s="1353">
        <f>SUM(N24:P24)</f>
        <v>0</v>
      </c>
      <c r="R24" s="1356"/>
      <c r="S24" s="1353"/>
    </row>
    <row r="25" spans="1:19" ht="9" customHeight="1" thickBot="1" x14ac:dyDescent="0.4">
      <c r="A25" s="1366"/>
      <c r="B25" s="1358"/>
      <c r="C25" s="1358"/>
      <c r="D25" s="1358"/>
      <c r="E25" s="1358"/>
      <c r="F25" s="1358"/>
      <c r="G25" s="1358"/>
      <c r="H25" s="1358"/>
      <c r="I25" s="1358"/>
      <c r="J25" s="1363"/>
      <c r="K25" s="1363"/>
      <c r="L25" s="1363"/>
      <c r="M25" s="1363"/>
      <c r="N25" s="1359"/>
      <c r="O25" s="1360"/>
      <c r="P25" s="1361"/>
      <c r="Q25" s="1353"/>
      <c r="R25" s="1362"/>
      <c r="S25" s="1363"/>
    </row>
    <row r="26" spans="1:19" ht="21" customHeight="1" thickBot="1" x14ac:dyDescent="0.45">
      <c r="A26" s="1351" t="s">
        <v>38</v>
      </c>
      <c r="B26" s="1352">
        <f>SUM('[1](12.2) PKW Intern.Fz.-art'!AK26)</f>
        <v>158223</v>
      </c>
      <c r="C26" s="1352">
        <f>SUM('[1](12.3) LKW Intern.Fz.-art'!BH27)</f>
        <v>54588</v>
      </c>
      <c r="D26" s="1352">
        <f>SUM('[1](12.5) Krad + Trike + Quads'!BK28)</f>
        <v>10396</v>
      </c>
      <c r="E26" s="1352">
        <f>SUM('[1](12.5) Krad + Trike + Quads'!CH28)</f>
        <v>117</v>
      </c>
      <c r="F26" s="1352">
        <f>SUM('[1](12.5) Krad + Trike + Quads'!BQ28)</f>
        <v>120</v>
      </c>
      <c r="G26" s="1352">
        <f>SUM('[1](12.6) Busse Fz.-art '!BI27)</f>
        <v>274</v>
      </c>
      <c r="H26" s="1352">
        <f>SUM('[1](12.4) Anh Nationale + Intern.N'!AN27)</f>
        <v>10084</v>
      </c>
      <c r="I26" s="1352">
        <f>SUM('[1](12.1) Zulassungen auf.... '!E26)</f>
        <v>618</v>
      </c>
      <c r="J26" s="1353">
        <f>SUM('[1](6.2) Fz-arten n.Benutz 2.HJ '!M34)</f>
        <v>177</v>
      </c>
      <c r="K26" s="1353">
        <f>SUM('[1](6.2) Fz-arten n.Benutz 2.HJ '!N34)</f>
        <v>1247</v>
      </c>
      <c r="L26" s="1353">
        <f>SUM('[1](6.2) Fz-arten n.Benutz 2.HJ '!O34)</f>
        <v>609</v>
      </c>
      <c r="M26" s="1354">
        <f>SUM(B26:L26)</f>
        <v>236453</v>
      </c>
      <c r="N26" s="1355"/>
      <c r="O26" s="1353"/>
      <c r="P26" s="1356"/>
      <c r="Q26" s="1353">
        <f>SUM(N26:P26)</f>
        <v>0</v>
      </c>
      <c r="R26" s="1356"/>
      <c r="S26" s="1353"/>
    </row>
    <row r="27" spans="1:19" ht="9" customHeight="1" thickBot="1" x14ac:dyDescent="0.4">
      <c r="A27" s="1366"/>
      <c r="B27" s="1363"/>
      <c r="C27" s="1363"/>
      <c r="D27" s="1363"/>
      <c r="E27" s="1363"/>
      <c r="F27" s="1363"/>
      <c r="G27" s="1363"/>
      <c r="H27" s="1363"/>
      <c r="I27" s="1363"/>
      <c r="J27" s="1363"/>
      <c r="K27" s="1363"/>
      <c r="L27" s="1363"/>
      <c r="M27" s="1363"/>
      <c r="N27" s="1359"/>
      <c r="O27" s="1360"/>
      <c r="P27" s="1361"/>
      <c r="Q27" s="1353"/>
      <c r="R27" s="1362"/>
      <c r="S27" s="1363"/>
    </row>
    <row r="28" spans="1:19" ht="21" customHeight="1" thickBot="1" x14ac:dyDescent="0.45">
      <c r="A28" s="1351" t="s">
        <v>39</v>
      </c>
      <c r="B28" s="1352">
        <f>SUM('[1](12.2) PKW Intern.Fz.-art'!AK28)</f>
        <v>157292</v>
      </c>
      <c r="C28" s="1352">
        <f>SUM('[1](12.3) LKW Intern.Fz.-art'!BH29)</f>
        <v>55560</v>
      </c>
      <c r="D28" s="1352">
        <f>SUM('[1](12.5) Krad + Trike + Quads'!BK30)</f>
        <v>10339</v>
      </c>
      <c r="E28" s="1352">
        <f>SUM('[1](12.5) Krad + Trike + Quads'!CH30)</f>
        <v>115</v>
      </c>
      <c r="F28" s="1352">
        <f>SUM('[1](12.5) Krad + Trike + Quads'!BQ30)</f>
        <v>120</v>
      </c>
      <c r="G28" s="1352">
        <f>SUM('[1](12.6) Busse Fz.-art '!BI29)</f>
        <v>273</v>
      </c>
      <c r="H28" s="1352">
        <f>SUM('[1](12.4) Anh Nationale + Intern.N'!AN29)</f>
        <v>10093</v>
      </c>
      <c r="I28" s="1352">
        <f>SUM('[1](12.1) Zulassungen auf.... '!E28)</f>
        <v>623</v>
      </c>
      <c r="J28" s="1353">
        <f>SUM('[1](6.2) Fz-arten n.Benutz 2.HJ '!M41)</f>
        <v>177</v>
      </c>
      <c r="K28" s="1353">
        <f>SUM('[1](6.2) Fz-arten n.Benutz 2.HJ '!N41)</f>
        <v>1230</v>
      </c>
      <c r="L28" s="1353">
        <f>SUM('[1](6.2) Fz-arten n.Benutz 2.HJ '!O41)</f>
        <v>671</v>
      </c>
      <c r="M28" s="1354">
        <f>SUM(B28:L28)</f>
        <v>236493</v>
      </c>
      <c r="N28" s="1355"/>
      <c r="O28" s="1353"/>
      <c r="P28" s="1356"/>
      <c r="Q28" s="1353">
        <f>SUM(N28:P28)</f>
        <v>0</v>
      </c>
      <c r="R28" s="1356"/>
      <c r="S28" s="1353"/>
    </row>
    <row r="29" spans="1:19" ht="9" customHeight="1" thickBot="1" x14ac:dyDescent="0.4">
      <c r="A29" s="1366"/>
      <c r="B29" s="1363"/>
      <c r="C29" s="1363"/>
      <c r="D29" s="1363"/>
      <c r="E29" s="1363"/>
      <c r="F29" s="1363"/>
      <c r="G29" s="1363"/>
      <c r="H29" s="1363"/>
      <c r="I29" s="1363"/>
      <c r="J29" s="1363"/>
      <c r="K29" s="1363"/>
      <c r="L29" s="1363"/>
      <c r="M29" s="1363"/>
      <c r="N29" s="1359"/>
      <c r="O29" s="1360"/>
      <c r="P29" s="1361"/>
      <c r="Q29" s="1353"/>
      <c r="R29" s="1362"/>
      <c r="S29" s="1363"/>
    </row>
    <row r="30" spans="1:19" ht="21" customHeight="1" thickBot="1" x14ac:dyDescent="0.45">
      <c r="A30" s="1351" t="s">
        <v>40</v>
      </c>
      <c r="B30" s="1352">
        <f>SUM('[1](12.2) PKW Intern.Fz.-art'!AK30)</f>
        <v>157077</v>
      </c>
      <c r="C30" s="1352">
        <f>SUM('[1](12.3) LKW Intern.Fz.-art'!BH31)</f>
        <v>55655</v>
      </c>
      <c r="D30" s="1352">
        <f>SUM('[1](12.5) Krad + Trike + Quads'!BK32)</f>
        <v>10233</v>
      </c>
      <c r="E30" s="1352">
        <f>SUM('[1](12.5) Krad + Trike + Quads'!CH32)</f>
        <v>112</v>
      </c>
      <c r="F30" s="1352">
        <f>SUM('[1](12.5) Krad + Trike + Quads'!BQ32)</f>
        <v>116</v>
      </c>
      <c r="G30" s="1352">
        <f>SUM('[1](12.6) Busse Fz.-art '!BI31)</f>
        <v>284</v>
      </c>
      <c r="H30" s="1352">
        <f>SUM('[1](12.4) Anh Nationale + Intern.N'!AN31)</f>
        <v>10074</v>
      </c>
      <c r="I30" s="1352">
        <f>SUM('[1](12.1) Zulassungen auf.... '!E30)</f>
        <v>632</v>
      </c>
      <c r="J30" s="1353">
        <f>SUM('[1](6.2) Fz-arten n.Benutz 2.HJ '!M48)</f>
        <v>177</v>
      </c>
      <c r="K30" s="1353">
        <f>SUM('[1](6.2) Fz-arten n.Benutz 2.HJ '!N48)</f>
        <v>1227</v>
      </c>
      <c r="L30" s="1353">
        <f>SUM('[1](6.2) Fz-arten n.Benutz 2.HJ '!O48)</f>
        <v>748</v>
      </c>
      <c r="M30" s="1354">
        <f>SUM(B30:L30)</f>
        <v>236335</v>
      </c>
      <c r="N30" s="1355"/>
      <c r="O30" s="1353"/>
      <c r="P30" s="1356"/>
      <c r="Q30" s="1353">
        <f>SUM(N30:P30)</f>
        <v>0</v>
      </c>
      <c r="R30" s="1356"/>
      <c r="S30" s="1353"/>
    </row>
    <row r="31" spans="1:19" ht="2.25" customHeight="1" thickBot="1" x14ac:dyDescent="0.25">
      <c r="A31" s="1271"/>
      <c r="B31" s="703"/>
      <c r="C31" s="703"/>
      <c r="D31" s="703"/>
      <c r="E31" s="703"/>
      <c r="F31" s="703"/>
      <c r="G31" s="703"/>
      <c r="H31" s="703"/>
      <c r="I31" s="703"/>
      <c r="J31" s="703"/>
      <c r="K31" s="703"/>
      <c r="L31" s="703"/>
      <c r="M31" s="703"/>
      <c r="N31" s="889"/>
      <c r="O31" s="703"/>
      <c r="P31" s="704"/>
      <c r="Q31" s="703"/>
      <c r="R31" s="703"/>
      <c r="S31" s="703"/>
    </row>
    <row r="32" spans="1:19" ht="15" customHeight="1" thickBot="1" x14ac:dyDescent="0.3">
      <c r="A32" s="1368"/>
      <c r="B32" s="1379" t="s">
        <v>2</v>
      </c>
      <c r="C32" s="28" t="s">
        <v>3</v>
      </c>
      <c r="D32" s="29" t="s">
        <v>4</v>
      </c>
      <c r="E32" s="30" t="s">
        <v>5</v>
      </c>
      <c r="F32" s="31" t="s">
        <v>6</v>
      </c>
      <c r="G32" s="32" t="s">
        <v>7</v>
      </c>
      <c r="H32" s="1321" t="s">
        <v>8</v>
      </c>
      <c r="I32" s="1322" t="s">
        <v>9</v>
      </c>
      <c r="J32" s="1323" t="s">
        <v>10</v>
      </c>
      <c r="K32" s="1324" t="s">
        <v>11</v>
      </c>
      <c r="L32" s="1325" t="s">
        <v>12</v>
      </c>
      <c r="M32" s="1369" t="s">
        <v>365</v>
      </c>
      <c r="N32" s="1370"/>
      <c r="O32" s="1370"/>
      <c r="P32" s="1370"/>
      <c r="Q32" s="1371"/>
      <c r="R32" s="1370"/>
      <c r="S32" s="1371"/>
    </row>
    <row r="33" spans="1:13" ht="13.5" thickBot="1" x14ac:dyDescent="0.25">
      <c r="A33" s="1372"/>
      <c r="B33" s="1380"/>
      <c r="C33" s="1332" t="s">
        <v>14</v>
      </c>
      <c r="D33" s="1259" t="s">
        <v>15</v>
      </c>
      <c r="E33" s="1333" t="s">
        <v>16</v>
      </c>
      <c r="F33" s="1334" t="s">
        <v>17</v>
      </c>
      <c r="G33" s="1335" t="s">
        <v>18</v>
      </c>
      <c r="H33" s="1336"/>
      <c r="I33" s="1337" t="s">
        <v>19</v>
      </c>
      <c r="J33" s="1338" t="s">
        <v>20</v>
      </c>
      <c r="K33" s="1339" t="s">
        <v>21</v>
      </c>
      <c r="L33" s="1340" t="s">
        <v>22</v>
      </c>
      <c r="M33" s="1373" t="s">
        <v>368</v>
      </c>
    </row>
  </sheetData>
  <mergeCells count="3">
    <mergeCell ref="A3:A5"/>
    <mergeCell ref="B5:B6"/>
    <mergeCell ref="B32:B33"/>
  </mergeCells>
  <pageMargins left="0.78740157499999996" right="0.78740157499999996" top="0.984251969" bottom="0.984251969" header="0.4921259845" footer="0.492125984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Q38"/>
  <sheetViews>
    <sheetView workbookViewId="0">
      <selection activeCell="B20" sqref="B20"/>
    </sheetView>
  </sheetViews>
  <sheetFormatPr baseColWidth="10" defaultRowHeight="12.75" x14ac:dyDescent="0.2"/>
  <cols>
    <col min="1" max="1" width="16.7109375" customWidth="1"/>
    <col min="2" max="4" width="8.7109375" customWidth="1"/>
    <col min="5" max="7" width="8" customWidth="1"/>
    <col min="8" max="9" width="8.7109375" customWidth="1"/>
    <col min="10" max="10" width="10.5703125" customWidth="1"/>
    <col min="11" max="11" width="8.7109375" customWidth="1"/>
    <col min="12" max="12" width="9.7109375" customWidth="1"/>
    <col min="13" max="13" width="10.140625" customWidth="1"/>
    <col min="14" max="14" width="7.7109375" customWidth="1"/>
    <col min="15" max="15" width="0.42578125" customWidth="1"/>
    <col min="16" max="17" width="7.7109375" customWidth="1"/>
  </cols>
  <sheetData>
    <row r="1" spans="1:17" ht="16.5" customHeight="1" thickBot="1" x14ac:dyDescent="0.3">
      <c r="A1" s="1012">
        <v>20</v>
      </c>
      <c r="B1" s="1013"/>
      <c r="C1" s="4"/>
      <c r="D1" s="4"/>
      <c r="E1" s="3" t="s">
        <v>139</v>
      </c>
      <c r="F1" s="4"/>
      <c r="G1" s="4"/>
      <c r="H1" s="4"/>
      <c r="I1" s="4"/>
      <c r="J1" s="4"/>
      <c r="K1" s="4"/>
      <c r="L1" s="4"/>
      <c r="M1" s="4"/>
      <c r="N1" s="5"/>
      <c r="O1" s="1014"/>
    </row>
    <row r="2" spans="1:17" ht="9.75" customHeight="1" thickBot="1" x14ac:dyDescent="0.25">
      <c r="A2" s="1015"/>
      <c r="B2" s="1016" t="s">
        <v>140</v>
      </c>
      <c r="C2" s="1017"/>
      <c r="D2" s="1018"/>
      <c r="E2" s="1017"/>
      <c r="F2" s="1018"/>
      <c r="G2" s="1017"/>
      <c r="H2" s="1018"/>
      <c r="I2" s="1017" t="s">
        <v>141</v>
      </c>
      <c r="J2" s="1019"/>
      <c r="K2" s="1020" t="s">
        <v>140</v>
      </c>
      <c r="L2" s="1019"/>
      <c r="M2" s="1020"/>
      <c r="N2" s="1021" t="s">
        <v>27</v>
      </c>
      <c r="O2" s="1022"/>
      <c r="P2" s="272"/>
      <c r="Q2" s="272"/>
    </row>
    <row r="3" spans="1:17" ht="11.25" customHeight="1" thickBot="1" x14ac:dyDescent="0.25">
      <c r="A3" s="1023" t="s">
        <v>1</v>
      </c>
      <c r="B3" s="1024" t="s">
        <v>24</v>
      </c>
      <c r="C3" s="1025" t="s">
        <v>28</v>
      </c>
      <c r="D3" s="1026" t="s">
        <v>29</v>
      </c>
      <c r="E3" s="1025" t="s">
        <v>30</v>
      </c>
      <c r="F3" s="1026" t="s">
        <v>31</v>
      </c>
      <c r="G3" s="1025" t="s">
        <v>32</v>
      </c>
      <c r="H3" s="1026" t="s">
        <v>35</v>
      </c>
      <c r="I3" s="1025" t="s">
        <v>36</v>
      </c>
      <c r="J3" s="1026" t="s">
        <v>37</v>
      </c>
      <c r="K3" s="1025" t="s">
        <v>38</v>
      </c>
      <c r="L3" s="1026" t="s">
        <v>39</v>
      </c>
      <c r="M3" s="1025" t="s">
        <v>40</v>
      </c>
      <c r="N3" s="1027" t="s">
        <v>142</v>
      </c>
      <c r="O3" s="1028"/>
      <c r="P3" s="1029"/>
      <c r="Q3" s="1030"/>
    </row>
    <row r="4" spans="1:17" ht="2.25" customHeight="1" thickBot="1" x14ac:dyDescent="0.25">
      <c r="A4" s="1031"/>
      <c r="B4" s="1032"/>
      <c r="C4" s="1033"/>
      <c r="D4" s="1034"/>
      <c r="E4" s="1035"/>
      <c r="F4" s="1032"/>
      <c r="G4" s="1033"/>
      <c r="H4" s="1034"/>
      <c r="I4" s="1035"/>
      <c r="J4" s="1032"/>
      <c r="K4" s="1035"/>
      <c r="L4" s="1032"/>
      <c r="M4" s="1035"/>
      <c r="N4" s="1036"/>
      <c r="O4" s="1037"/>
      <c r="P4" s="1038"/>
      <c r="Q4" s="1038"/>
    </row>
    <row r="5" spans="1:17" ht="17.100000000000001" customHeight="1" thickBot="1" x14ac:dyDescent="0.45">
      <c r="A5" s="1039" t="s">
        <v>369</v>
      </c>
      <c r="B5" s="1040">
        <v>354</v>
      </c>
      <c r="C5" s="1040">
        <v>422</v>
      </c>
      <c r="D5" s="1041">
        <v>464</v>
      </c>
      <c r="E5" s="1041">
        <v>455</v>
      </c>
      <c r="F5" s="1041">
        <v>432</v>
      </c>
      <c r="G5" s="1041">
        <v>532</v>
      </c>
      <c r="H5" s="1041">
        <v>401</v>
      </c>
      <c r="I5" s="1041">
        <v>440</v>
      </c>
      <c r="J5" s="1041">
        <v>429</v>
      </c>
      <c r="K5" s="1041">
        <v>389</v>
      </c>
      <c r="L5" s="1041">
        <v>516</v>
      </c>
      <c r="M5" s="1041">
        <v>439</v>
      </c>
      <c r="N5" s="1041">
        <f>SUM(B5:M5)</f>
        <v>5273</v>
      </c>
      <c r="O5" s="1042"/>
    </row>
    <row r="6" spans="1:17" ht="17.100000000000001" customHeight="1" thickBot="1" x14ac:dyDescent="0.3">
      <c r="A6" s="1043" t="s">
        <v>370</v>
      </c>
      <c r="B6" s="1044">
        <v>14974</v>
      </c>
      <c r="C6" s="1044">
        <v>15118</v>
      </c>
      <c r="D6" s="1044">
        <v>15294</v>
      </c>
      <c r="E6" s="1044">
        <v>15324</v>
      </c>
      <c r="F6" s="1044">
        <v>15575</v>
      </c>
      <c r="G6" s="1044">
        <v>15697</v>
      </c>
      <c r="H6" s="1044">
        <v>15709</v>
      </c>
      <c r="I6" s="1044">
        <v>15898</v>
      </c>
      <c r="J6" s="1044">
        <v>15925</v>
      </c>
      <c r="K6" s="1044">
        <v>16036</v>
      </c>
      <c r="L6" s="1044">
        <v>16142</v>
      </c>
      <c r="M6" s="1044">
        <v>16050</v>
      </c>
      <c r="N6" s="1045"/>
      <c r="O6" s="1046"/>
    </row>
    <row r="7" spans="1:17" ht="1.5" customHeight="1" thickBot="1" x14ac:dyDescent="0.3">
      <c r="A7" s="1047"/>
      <c r="B7" s="1048"/>
      <c r="C7" s="1048"/>
      <c r="D7" s="1048"/>
      <c r="E7" s="1048"/>
      <c r="F7" s="1048"/>
      <c r="G7" s="1048"/>
      <c r="H7" s="1048"/>
      <c r="I7" s="1048"/>
      <c r="J7" s="1048"/>
      <c r="K7" s="1048"/>
      <c r="L7" s="1048"/>
      <c r="M7" s="1048"/>
      <c r="N7" s="1048"/>
      <c r="O7" s="1042"/>
    </row>
    <row r="8" spans="1:17" ht="17.100000000000001" customHeight="1" thickBot="1" x14ac:dyDescent="0.3">
      <c r="A8" s="1049" t="s">
        <v>143</v>
      </c>
      <c r="B8" s="1050">
        <v>46</v>
      </c>
      <c r="C8" s="1050">
        <v>54</v>
      </c>
      <c r="D8" s="1050">
        <v>38</v>
      </c>
      <c r="E8" s="1050">
        <v>32</v>
      </c>
      <c r="F8" s="1050">
        <v>50</v>
      </c>
      <c r="G8" s="1050">
        <v>49</v>
      </c>
      <c r="H8" s="1050">
        <v>50</v>
      </c>
      <c r="I8" s="1050">
        <v>74</v>
      </c>
      <c r="J8" s="1050">
        <v>63</v>
      </c>
      <c r="K8" s="1050">
        <v>51</v>
      </c>
      <c r="L8" s="1050">
        <v>38</v>
      </c>
      <c r="M8" s="1050">
        <v>42</v>
      </c>
      <c r="N8" s="1044">
        <f>SUM(B8:M8)</f>
        <v>587</v>
      </c>
      <c r="O8" s="1046"/>
    </row>
    <row r="9" spans="1:17" ht="17.100000000000001" customHeight="1" thickBot="1" x14ac:dyDescent="0.3">
      <c r="A9" s="1051" t="s">
        <v>144</v>
      </c>
      <c r="B9" s="1052">
        <v>5185</v>
      </c>
      <c r="C9" s="1052">
        <v>5186</v>
      </c>
      <c r="D9" s="1052">
        <v>5170</v>
      </c>
      <c r="E9" s="1052">
        <v>5172</v>
      </c>
      <c r="F9" s="1052">
        <v>5155</v>
      </c>
      <c r="G9" s="1052">
        <v>5123</v>
      </c>
      <c r="H9" s="1052">
        <v>5072</v>
      </c>
      <c r="I9" s="1052">
        <v>5084</v>
      </c>
      <c r="J9" s="1052">
        <v>5088</v>
      </c>
      <c r="K9" s="1052">
        <v>5080</v>
      </c>
      <c r="L9" s="1052">
        <v>5058</v>
      </c>
      <c r="M9" s="1052">
        <v>5031</v>
      </c>
      <c r="N9" s="1048"/>
      <c r="O9" s="1042"/>
    </row>
    <row r="10" spans="1:17" ht="1.5" customHeight="1" thickBot="1" x14ac:dyDescent="0.3">
      <c r="A10" s="704"/>
      <c r="B10" s="1045"/>
      <c r="C10" s="1045"/>
      <c r="D10" s="1045"/>
      <c r="E10" s="1045"/>
      <c r="F10" s="1045"/>
      <c r="G10" s="1045"/>
      <c r="H10" s="1045"/>
      <c r="I10" s="1045"/>
      <c r="J10" s="1045"/>
      <c r="K10" s="1045"/>
      <c r="L10" s="1045"/>
      <c r="M10" s="1045"/>
      <c r="N10" s="1045"/>
      <c r="O10" s="1046"/>
    </row>
    <row r="11" spans="1:17" ht="17.100000000000001" customHeight="1" thickBot="1" x14ac:dyDescent="0.3">
      <c r="A11" s="1053" t="s">
        <v>145</v>
      </c>
      <c r="B11" s="1054">
        <v>13</v>
      </c>
      <c r="C11" s="1054">
        <v>19</v>
      </c>
      <c r="D11" s="1054">
        <v>12</v>
      </c>
      <c r="E11" s="1054">
        <v>11</v>
      </c>
      <c r="F11" s="1054">
        <v>13</v>
      </c>
      <c r="G11" s="1054">
        <v>16</v>
      </c>
      <c r="H11" s="1054">
        <v>9</v>
      </c>
      <c r="I11" s="1054">
        <v>11</v>
      </c>
      <c r="J11" s="1054">
        <v>10</v>
      </c>
      <c r="K11" s="1054">
        <v>14</v>
      </c>
      <c r="L11" s="1054">
        <v>9</v>
      </c>
      <c r="M11" s="1054">
        <v>10</v>
      </c>
      <c r="N11" s="1041">
        <f>SUM(B11:M11)</f>
        <v>147</v>
      </c>
      <c r="O11" s="1042"/>
    </row>
    <row r="12" spans="1:17" ht="17.100000000000001" customHeight="1" thickBot="1" x14ac:dyDescent="0.3">
      <c r="A12" s="1055" t="s">
        <v>146</v>
      </c>
      <c r="B12" s="1056">
        <v>616</v>
      </c>
      <c r="C12" s="1056">
        <v>625</v>
      </c>
      <c r="D12" s="1056">
        <v>622</v>
      </c>
      <c r="E12" s="1056">
        <v>623</v>
      </c>
      <c r="F12" s="1056">
        <v>636</v>
      </c>
      <c r="G12" s="1056">
        <v>639</v>
      </c>
      <c r="H12" s="1056">
        <v>642</v>
      </c>
      <c r="I12" s="1056">
        <v>641</v>
      </c>
      <c r="J12" s="1056">
        <v>644</v>
      </c>
      <c r="K12" s="1056">
        <v>646</v>
      </c>
      <c r="L12" s="1056">
        <v>647</v>
      </c>
      <c r="M12" s="1056">
        <v>644</v>
      </c>
      <c r="N12" s="1045"/>
      <c r="O12" s="1046"/>
    </row>
    <row r="13" spans="1:17" ht="1.5" customHeight="1" thickBot="1" x14ac:dyDescent="0.3">
      <c r="A13" s="1047"/>
      <c r="B13" s="1048"/>
      <c r="C13" s="1048"/>
      <c r="D13" s="1048"/>
      <c r="E13" s="1048"/>
      <c r="F13" s="1048"/>
      <c r="G13" s="1048"/>
      <c r="H13" s="1048"/>
      <c r="I13" s="1048"/>
      <c r="J13" s="1048"/>
      <c r="K13" s="1048"/>
      <c r="L13" s="1048"/>
      <c r="M13" s="1048"/>
      <c r="N13" s="1048"/>
      <c r="O13" s="1042"/>
    </row>
    <row r="14" spans="1:17" ht="17.100000000000001" customHeight="1" thickBot="1" x14ac:dyDescent="0.3">
      <c r="A14" s="1057" t="s">
        <v>147</v>
      </c>
      <c r="B14" s="1058">
        <v>161</v>
      </c>
      <c r="C14" s="1058">
        <v>144</v>
      </c>
      <c r="D14" s="1058">
        <v>186</v>
      </c>
      <c r="E14" s="1058">
        <v>179</v>
      </c>
      <c r="F14" s="1058">
        <v>170</v>
      </c>
      <c r="G14" s="1058">
        <v>164</v>
      </c>
      <c r="H14" s="1058">
        <v>180</v>
      </c>
      <c r="I14" s="1058">
        <v>179</v>
      </c>
      <c r="J14" s="1058">
        <v>182</v>
      </c>
      <c r="K14" s="1058">
        <v>172</v>
      </c>
      <c r="L14" s="1058">
        <v>153</v>
      </c>
      <c r="M14" s="1058">
        <v>163</v>
      </c>
      <c r="N14" s="1044">
        <f>SUM(B14:M14)</f>
        <v>2033</v>
      </c>
      <c r="O14" s="1046"/>
    </row>
    <row r="15" spans="1:17" ht="17.100000000000001" customHeight="1" thickBot="1" x14ac:dyDescent="0.3">
      <c r="A15" s="1059" t="s">
        <v>148</v>
      </c>
      <c r="B15" s="1060">
        <v>11577</v>
      </c>
      <c r="C15" s="1060">
        <v>11582</v>
      </c>
      <c r="D15" s="1060">
        <v>11574</v>
      </c>
      <c r="E15" s="1060">
        <v>11583</v>
      </c>
      <c r="F15" s="1060">
        <v>11532</v>
      </c>
      <c r="G15" s="1060">
        <v>11505</v>
      </c>
      <c r="H15" s="1060">
        <v>11486</v>
      </c>
      <c r="I15" s="1060">
        <v>11494</v>
      </c>
      <c r="J15" s="1060">
        <v>11489</v>
      </c>
      <c r="K15" s="1060">
        <v>11551</v>
      </c>
      <c r="L15" s="1060">
        <v>11486</v>
      </c>
      <c r="M15" s="1060">
        <v>11416</v>
      </c>
      <c r="N15" s="1048"/>
      <c r="O15" s="1042"/>
    </row>
    <row r="16" spans="1:17" ht="1.5" customHeight="1" thickBot="1" x14ac:dyDescent="0.3">
      <c r="A16" s="704"/>
      <c r="B16" s="1045"/>
      <c r="C16" s="1045"/>
      <c r="D16" s="1045"/>
      <c r="E16" s="1045"/>
      <c r="F16" s="1045"/>
      <c r="G16" s="1045"/>
      <c r="H16" s="1045"/>
      <c r="I16" s="1045"/>
      <c r="J16" s="1045"/>
      <c r="K16" s="1045"/>
      <c r="L16" s="1045"/>
      <c r="M16" s="1045"/>
      <c r="N16" s="1045"/>
      <c r="O16" s="1046"/>
    </row>
    <row r="17" spans="1:15" ht="17.100000000000001" customHeight="1" thickBot="1" x14ac:dyDescent="0.3">
      <c r="A17" s="1061" t="s">
        <v>149</v>
      </c>
      <c r="B17" s="1062">
        <v>6</v>
      </c>
      <c r="C17" s="1062">
        <v>6</v>
      </c>
      <c r="D17" s="1062">
        <v>13</v>
      </c>
      <c r="E17" s="1062">
        <v>9</v>
      </c>
      <c r="F17" s="1062">
        <v>6</v>
      </c>
      <c r="G17" s="1062">
        <v>3</v>
      </c>
      <c r="H17" s="1062">
        <v>12</v>
      </c>
      <c r="I17" s="1062">
        <v>14</v>
      </c>
      <c r="J17" s="1062">
        <v>13</v>
      </c>
      <c r="K17" s="1062">
        <v>7</v>
      </c>
      <c r="L17" s="1062">
        <v>8</v>
      </c>
      <c r="M17" s="1062">
        <v>11</v>
      </c>
      <c r="N17" s="1041">
        <f>SUM(B17:M17)</f>
        <v>108</v>
      </c>
      <c r="O17" s="1042"/>
    </row>
    <row r="18" spans="1:15" ht="16.5" customHeight="1" thickBot="1" x14ac:dyDescent="0.3">
      <c r="A18" s="1063" t="s">
        <v>150</v>
      </c>
      <c r="B18" s="1064">
        <v>499</v>
      </c>
      <c r="C18" s="1064">
        <v>501</v>
      </c>
      <c r="D18" s="1064">
        <v>503</v>
      </c>
      <c r="E18" s="1064">
        <v>505</v>
      </c>
      <c r="F18" s="1064">
        <v>496</v>
      </c>
      <c r="G18" s="1064">
        <v>491</v>
      </c>
      <c r="H18" s="1064">
        <v>491</v>
      </c>
      <c r="I18" s="1064">
        <v>495</v>
      </c>
      <c r="J18" s="1064">
        <v>490</v>
      </c>
      <c r="K18" s="1064">
        <v>496</v>
      </c>
      <c r="L18" s="1064">
        <v>500</v>
      </c>
      <c r="M18" s="1064">
        <v>496</v>
      </c>
      <c r="N18" s="1045"/>
      <c r="O18" s="1046"/>
    </row>
    <row r="19" spans="1:15" ht="1.5" customHeight="1" thickBot="1" x14ac:dyDescent="0.3">
      <c r="A19" s="1047"/>
      <c r="B19" s="1048"/>
      <c r="C19" s="1048"/>
      <c r="D19" s="1048"/>
      <c r="E19" s="1048"/>
      <c r="F19" s="1048"/>
      <c r="G19" s="1048"/>
      <c r="H19" s="1048"/>
      <c r="I19" s="1048"/>
      <c r="J19" s="1048"/>
      <c r="K19" s="1048"/>
      <c r="L19" s="1048"/>
      <c r="M19" s="1048"/>
      <c r="N19" s="1048"/>
      <c r="O19" s="1042"/>
    </row>
    <row r="20" spans="1:15" ht="17.100000000000001" customHeight="1" thickBot="1" x14ac:dyDescent="0.3">
      <c r="A20" s="1065" t="s">
        <v>151</v>
      </c>
      <c r="B20" s="1066">
        <v>336</v>
      </c>
      <c r="C20" s="1066">
        <v>353</v>
      </c>
      <c r="D20" s="1066">
        <v>372</v>
      </c>
      <c r="E20" s="1066">
        <v>368</v>
      </c>
      <c r="F20" s="1066">
        <v>331</v>
      </c>
      <c r="G20" s="1066">
        <v>393</v>
      </c>
      <c r="H20" s="1066">
        <v>334</v>
      </c>
      <c r="I20" s="1066">
        <v>357</v>
      </c>
      <c r="J20" s="1066">
        <v>349</v>
      </c>
      <c r="K20" s="1066">
        <v>356</v>
      </c>
      <c r="L20" s="1066">
        <v>374</v>
      </c>
      <c r="M20" s="1066">
        <v>409</v>
      </c>
      <c r="N20" s="1044">
        <f>SUM(B20:M20)</f>
        <v>4332</v>
      </c>
      <c r="O20" s="1046"/>
    </row>
    <row r="21" spans="1:15" ht="17.100000000000001" customHeight="1" thickBot="1" x14ac:dyDescent="0.3">
      <c r="A21" s="1067" t="s">
        <v>152</v>
      </c>
      <c r="B21" s="1068">
        <v>22017</v>
      </c>
      <c r="C21" s="1068">
        <v>22086</v>
      </c>
      <c r="D21" s="1068">
        <v>22030</v>
      </c>
      <c r="E21" s="1068">
        <v>22039</v>
      </c>
      <c r="F21" s="1068">
        <v>21967</v>
      </c>
      <c r="G21" s="1068">
        <v>21927</v>
      </c>
      <c r="H21" s="1068">
        <v>21787</v>
      </c>
      <c r="I21" s="1068">
        <v>21745</v>
      </c>
      <c r="J21" s="1068">
        <v>21736</v>
      </c>
      <c r="K21" s="1068">
        <v>21724</v>
      </c>
      <c r="L21" s="1068">
        <v>21672</v>
      </c>
      <c r="M21" s="1068">
        <v>21588</v>
      </c>
      <c r="N21" s="1048"/>
      <c r="O21" s="1042"/>
    </row>
    <row r="22" spans="1:15" ht="1.5" customHeight="1" thickBot="1" x14ac:dyDescent="0.3">
      <c r="A22" s="704"/>
      <c r="B22" s="1045"/>
      <c r="C22" s="1045"/>
      <c r="D22" s="1045"/>
      <c r="E22" s="1045"/>
      <c r="F22" s="1045"/>
      <c r="G22" s="1045"/>
      <c r="H22" s="1045"/>
      <c r="I22" s="1045"/>
      <c r="J22" s="1045"/>
      <c r="K22" s="1045"/>
      <c r="L22" s="1045"/>
      <c r="M22" s="1045"/>
      <c r="N22" s="1045"/>
      <c r="O22" s="1046"/>
    </row>
    <row r="23" spans="1:15" ht="17.100000000000001" customHeight="1" thickBot="1" x14ac:dyDescent="0.3">
      <c r="A23" s="1069" t="s">
        <v>153</v>
      </c>
      <c r="B23" s="1070">
        <v>76</v>
      </c>
      <c r="C23" s="1071">
        <v>61</v>
      </c>
      <c r="D23" s="1071">
        <v>72</v>
      </c>
      <c r="E23" s="1071">
        <v>78</v>
      </c>
      <c r="F23" s="1071">
        <v>68</v>
      </c>
      <c r="G23" s="1071">
        <v>90</v>
      </c>
      <c r="H23" s="1071">
        <v>69</v>
      </c>
      <c r="I23" s="1071">
        <v>74</v>
      </c>
      <c r="J23" s="1071">
        <v>71</v>
      </c>
      <c r="K23" s="1071">
        <v>66</v>
      </c>
      <c r="L23" s="1071">
        <v>73</v>
      </c>
      <c r="M23" s="1071">
        <v>74</v>
      </c>
      <c r="N23" s="1072">
        <f>SUM(B23:M23)</f>
        <v>872</v>
      </c>
      <c r="O23" s="1042"/>
    </row>
    <row r="24" spans="1:15" ht="17.100000000000001" customHeight="1" thickBot="1" x14ac:dyDescent="0.3">
      <c r="A24" s="1073" t="s">
        <v>154</v>
      </c>
      <c r="B24" s="1074">
        <v>5591</v>
      </c>
      <c r="C24" s="1071">
        <v>5556</v>
      </c>
      <c r="D24" s="1071">
        <v>5516</v>
      </c>
      <c r="E24" s="1071">
        <v>5526</v>
      </c>
      <c r="F24" s="1071">
        <v>5459</v>
      </c>
      <c r="G24" s="1071">
        <v>5420</v>
      </c>
      <c r="H24" s="1071">
        <v>5358</v>
      </c>
      <c r="I24" s="1071">
        <v>5303</v>
      </c>
      <c r="J24" s="1071">
        <v>5310</v>
      </c>
      <c r="K24" s="1071">
        <v>5247</v>
      </c>
      <c r="L24" s="1071">
        <v>5178</v>
      </c>
      <c r="M24" s="1071">
        <v>5136</v>
      </c>
      <c r="N24" s="1075"/>
      <c r="O24" s="1046"/>
    </row>
    <row r="25" spans="1:15" ht="1.5" customHeight="1" thickBot="1" x14ac:dyDescent="0.3">
      <c r="A25" s="1047"/>
      <c r="B25" s="1076"/>
      <c r="C25" s="1076"/>
      <c r="D25" s="1076"/>
      <c r="E25" s="1076"/>
      <c r="F25" s="1076"/>
      <c r="G25" s="1076"/>
      <c r="H25" s="1076"/>
      <c r="I25" s="1076"/>
      <c r="J25" s="1076"/>
      <c r="K25" s="1076"/>
      <c r="L25" s="1076"/>
      <c r="M25" s="1076"/>
      <c r="N25" s="1048"/>
      <c r="O25" s="1042"/>
    </row>
    <row r="26" spans="1:15" ht="17.100000000000001" customHeight="1" thickBot="1" x14ac:dyDescent="0.3">
      <c r="A26" s="1077" t="s">
        <v>155</v>
      </c>
      <c r="B26" s="1078">
        <v>883</v>
      </c>
      <c r="C26" s="1078">
        <v>892</v>
      </c>
      <c r="D26" s="1078">
        <v>1081</v>
      </c>
      <c r="E26" s="1078">
        <v>1077</v>
      </c>
      <c r="F26" s="1078">
        <v>955</v>
      </c>
      <c r="G26" s="1078">
        <v>1042</v>
      </c>
      <c r="H26" s="1078">
        <v>959</v>
      </c>
      <c r="I26" s="1078">
        <v>988</v>
      </c>
      <c r="J26" s="1078">
        <v>982</v>
      </c>
      <c r="K26" s="1078">
        <v>1072</v>
      </c>
      <c r="L26" s="1078">
        <v>958</v>
      </c>
      <c r="M26" s="1078">
        <v>929</v>
      </c>
      <c r="N26" s="1044">
        <f>SUM(B26:M26)</f>
        <v>11818</v>
      </c>
      <c r="O26" s="1046"/>
    </row>
    <row r="27" spans="1:15" ht="16.5" customHeight="1" thickBot="1" x14ac:dyDescent="0.3">
      <c r="A27" s="1079" t="s">
        <v>156</v>
      </c>
      <c r="B27" s="1080">
        <v>54947</v>
      </c>
      <c r="C27" s="1080">
        <v>55106</v>
      </c>
      <c r="D27" s="1080">
        <v>55240</v>
      </c>
      <c r="E27" s="1080">
        <v>55308</v>
      </c>
      <c r="F27" s="1080">
        <v>55323</v>
      </c>
      <c r="G27" s="1080">
        <v>55377</v>
      </c>
      <c r="H27" s="1080">
        <v>55332</v>
      </c>
      <c r="I27" s="1080">
        <v>55443</v>
      </c>
      <c r="J27" s="1080">
        <v>55491</v>
      </c>
      <c r="K27" s="1080">
        <v>55697</v>
      </c>
      <c r="L27" s="1080">
        <v>55684</v>
      </c>
      <c r="M27" s="1080">
        <v>55468</v>
      </c>
      <c r="N27" s="1048"/>
      <c r="O27" s="1042"/>
    </row>
    <row r="28" spans="1:15" ht="1.5" customHeight="1" thickBot="1" x14ac:dyDescent="0.3">
      <c r="A28" s="704"/>
      <c r="B28" s="1045"/>
      <c r="C28" s="1045"/>
      <c r="D28" s="1045"/>
      <c r="E28" s="1045"/>
      <c r="F28" s="1045"/>
      <c r="G28" s="1045"/>
      <c r="H28" s="1045"/>
      <c r="I28" s="1045"/>
      <c r="J28" s="1045"/>
      <c r="K28" s="1045"/>
      <c r="L28" s="1045"/>
      <c r="M28" s="1045"/>
      <c r="N28" s="1045"/>
      <c r="O28" s="1046"/>
    </row>
    <row r="29" spans="1:15" ht="17.100000000000001" customHeight="1" thickBot="1" x14ac:dyDescent="0.3">
      <c r="A29" s="1081" t="s">
        <v>157</v>
      </c>
      <c r="B29" s="1082">
        <v>88</v>
      </c>
      <c r="C29" s="1082">
        <v>79</v>
      </c>
      <c r="D29" s="1082">
        <v>96</v>
      </c>
      <c r="E29" s="1082">
        <v>91</v>
      </c>
      <c r="F29" s="1082">
        <v>80</v>
      </c>
      <c r="G29" s="1082">
        <v>85</v>
      </c>
      <c r="H29" s="1082">
        <v>95</v>
      </c>
      <c r="I29" s="1082">
        <v>70</v>
      </c>
      <c r="J29" s="1082">
        <v>75</v>
      </c>
      <c r="K29" s="1082">
        <v>73</v>
      </c>
      <c r="L29" s="1082">
        <v>89</v>
      </c>
      <c r="M29" s="1082">
        <v>101</v>
      </c>
      <c r="N29" s="1083">
        <f>SUM(B29:M29)</f>
        <v>1022</v>
      </c>
      <c r="O29" s="1084">
        <f>SUM(O$5:O$27)</f>
        <v>0</v>
      </c>
    </row>
    <row r="30" spans="1:15" ht="17.100000000000001" customHeight="1" thickBot="1" x14ac:dyDescent="0.3">
      <c r="A30" s="1085" t="s">
        <v>158</v>
      </c>
      <c r="B30" s="1086">
        <v>4204</v>
      </c>
      <c r="C30" s="1086">
        <v>4189</v>
      </c>
      <c r="D30" s="1086">
        <v>4212</v>
      </c>
      <c r="E30" s="1086">
        <v>4241</v>
      </c>
      <c r="F30" s="1086">
        <v>4239</v>
      </c>
      <c r="G30" s="1086">
        <v>4230</v>
      </c>
      <c r="H30" s="1086">
        <v>4229</v>
      </c>
      <c r="I30" s="1086">
        <v>4220</v>
      </c>
      <c r="J30" s="1086">
        <v>4232</v>
      </c>
      <c r="K30" s="1086">
        <v>4214</v>
      </c>
      <c r="L30" s="1086">
        <v>4220</v>
      </c>
      <c r="M30" s="1086">
        <v>4210</v>
      </c>
      <c r="N30" s="1048"/>
      <c r="O30" s="1087"/>
    </row>
    <row r="31" spans="1:15" ht="1.5" customHeight="1" thickBot="1" x14ac:dyDescent="0.3">
      <c r="A31" s="1088" t="s">
        <v>89</v>
      </c>
      <c r="B31" s="1089"/>
      <c r="C31" s="1090"/>
      <c r="D31" s="1091"/>
      <c r="E31" s="1092"/>
      <c r="F31" s="1093"/>
      <c r="G31" s="1094"/>
      <c r="H31" s="1095"/>
      <c r="I31" s="1096"/>
      <c r="J31" s="1097"/>
      <c r="K31" s="1098"/>
      <c r="L31" s="1099"/>
      <c r="M31" s="1100"/>
      <c r="N31" s="1101"/>
      <c r="O31" s="1102"/>
    </row>
    <row r="32" spans="1:15" ht="17.100000000000001" customHeight="1" thickBot="1" x14ac:dyDescent="0.3">
      <c r="A32" s="1103" t="s">
        <v>159</v>
      </c>
      <c r="B32" s="1104">
        <v>810</v>
      </c>
      <c r="C32" s="1105">
        <v>760</v>
      </c>
      <c r="D32" s="1106">
        <v>926</v>
      </c>
      <c r="E32" s="1105">
        <v>955</v>
      </c>
      <c r="F32" s="1105">
        <v>831</v>
      </c>
      <c r="G32" s="1105">
        <v>989</v>
      </c>
      <c r="H32" s="1105">
        <v>934</v>
      </c>
      <c r="I32" s="1105">
        <v>810</v>
      </c>
      <c r="J32" s="1105">
        <v>901</v>
      </c>
      <c r="K32" s="1105">
        <v>752</v>
      </c>
      <c r="L32" s="1105">
        <v>861</v>
      </c>
      <c r="M32" s="1106">
        <v>863</v>
      </c>
      <c r="N32" s="1041">
        <f>SUM(B32:M32)</f>
        <v>10392</v>
      </c>
      <c r="O32" s="1107"/>
    </row>
    <row r="33" spans="1:15" ht="17.100000000000001" customHeight="1" thickBot="1" x14ac:dyDescent="0.3">
      <c r="A33" s="1108" t="s">
        <v>160</v>
      </c>
      <c r="B33" s="1109">
        <v>38784</v>
      </c>
      <c r="C33" s="1110">
        <v>38854</v>
      </c>
      <c r="D33" s="1111">
        <v>38904</v>
      </c>
      <c r="E33" s="1110">
        <v>38961</v>
      </c>
      <c r="F33" s="1110">
        <v>39043</v>
      </c>
      <c r="G33" s="1110">
        <v>39161</v>
      </c>
      <c r="H33" s="1110">
        <v>39204</v>
      </c>
      <c r="I33" s="1110">
        <v>39284</v>
      </c>
      <c r="J33" s="1110">
        <v>39305</v>
      </c>
      <c r="K33" s="1110">
        <v>39421</v>
      </c>
      <c r="L33" s="1110">
        <v>39341</v>
      </c>
      <c r="M33" s="1111">
        <v>39090</v>
      </c>
      <c r="N33" s="1112"/>
      <c r="O33" s="625"/>
    </row>
    <row r="34" spans="1:15" ht="1.5" customHeight="1" thickBot="1" x14ac:dyDescent="0.3">
      <c r="A34" s="1108"/>
      <c r="B34" s="1109"/>
      <c r="C34" s="1110"/>
      <c r="D34" s="1111"/>
      <c r="E34" s="1110"/>
      <c r="F34" s="1110"/>
      <c r="G34" s="1110"/>
      <c r="H34" s="1110"/>
      <c r="I34" s="1110"/>
      <c r="J34" s="1110"/>
      <c r="K34" s="1110"/>
      <c r="L34" s="1110"/>
      <c r="M34" s="1111"/>
      <c r="N34" s="1112"/>
      <c r="O34" s="625"/>
    </row>
    <row r="35" spans="1:15" ht="17.100000000000001" customHeight="1" thickBot="1" x14ac:dyDescent="0.3">
      <c r="A35" s="1113" t="s">
        <v>64</v>
      </c>
      <c r="B35" s="1114">
        <v>2</v>
      </c>
      <c r="C35" s="1115">
        <v>12</v>
      </c>
      <c r="D35" s="1116">
        <v>5</v>
      </c>
      <c r="E35" s="1115">
        <v>4</v>
      </c>
      <c r="F35" s="1115">
        <v>3</v>
      </c>
      <c r="G35" s="1115">
        <v>13</v>
      </c>
      <c r="H35" s="1115">
        <v>4</v>
      </c>
      <c r="I35" s="1115">
        <v>5</v>
      </c>
      <c r="J35" s="1115">
        <v>4</v>
      </c>
      <c r="K35" s="1115">
        <v>4</v>
      </c>
      <c r="L35" s="1115">
        <v>8</v>
      </c>
      <c r="M35" s="1116">
        <v>1</v>
      </c>
      <c r="N35" s="1117">
        <f>SUM(B35:M35)</f>
        <v>65</v>
      </c>
      <c r="O35" s="625"/>
    </row>
    <row r="36" spans="1:15" ht="17.100000000000001" customHeight="1" thickBot="1" x14ac:dyDescent="0.3">
      <c r="A36" s="1118" t="s">
        <v>161</v>
      </c>
      <c r="B36" s="1114">
        <v>4143</v>
      </c>
      <c r="C36" s="1115">
        <v>3951</v>
      </c>
      <c r="D36" s="1116">
        <v>3913</v>
      </c>
      <c r="E36" s="1115">
        <v>3908</v>
      </c>
      <c r="F36" s="1115">
        <v>3848</v>
      </c>
      <c r="G36" s="1115">
        <v>3820</v>
      </c>
      <c r="H36" s="1115">
        <v>3778</v>
      </c>
      <c r="I36" s="1115">
        <v>3761</v>
      </c>
      <c r="J36" s="1115">
        <v>3758</v>
      </c>
      <c r="K36" s="1115">
        <v>3712</v>
      </c>
      <c r="L36" s="1115">
        <v>3683</v>
      </c>
      <c r="M36" s="1116">
        <v>3663</v>
      </c>
      <c r="N36" s="1119"/>
      <c r="O36" s="625"/>
    </row>
    <row r="37" spans="1:15" ht="13.5" thickBot="1" x14ac:dyDescent="0.25">
      <c r="A37" s="1120"/>
      <c r="B37" s="1121" t="s">
        <v>24</v>
      </c>
      <c r="C37" s="1121" t="s">
        <v>28</v>
      </c>
      <c r="D37" s="1121" t="s">
        <v>29</v>
      </c>
      <c r="E37" s="1121" t="s">
        <v>30</v>
      </c>
      <c r="F37" s="1121" t="s">
        <v>31</v>
      </c>
      <c r="G37" s="1121" t="s">
        <v>32</v>
      </c>
      <c r="H37" s="1121" t="s">
        <v>35</v>
      </c>
      <c r="I37" s="1121" t="s">
        <v>36</v>
      </c>
      <c r="J37" s="1121" t="s">
        <v>37</v>
      </c>
      <c r="K37" s="1121" t="s">
        <v>162</v>
      </c>
      <c r="L37" s="1121" t="s">
        <v>39</v>
      </c>
      <c r="M37" s="1121" t="s">
        <v>40</v>
      </c>
      <c r="N37" s="1122" t="s">
        <v>27</v>
      </c>
      <c r="O37" s="1123"/>
    </row>
    <row r="38" spans="1:15" ht="11.25" customHeight="1" thickBot="1" x14ac:dyDescent="0.25">
      <c r="A38" s="1124" t="s">
        <v>163</v>
      </c>
      <c r="B38" s="268"/>
      <c r="C38" s="268"/>
      <c r="D38" s="268"/>
      <c r="E38" s="268"/>
      <c r="F38" s="268"/>
      <c r="G38" s="268"/>
      <c r="H38" s="268"/>
      <c r="I38" s="268"/>
      <c r="J38" s="1125"/>
      <c r="K38" s="277"/>
      <c r="L38" s="277"/>
      <c r="M38" s="277"/>
      <c r="N38" s="278"/>
      <c r="O38" s="1123"/>
    </row>
  </sheetData>
  <pageMargins left="0.78740157499999996" right="0.78740157499999996" top="0.984251969" bottom="0.984251969" header="0.4921259845" footer="0.492125984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V38"/>
  <sheetViews>
    <sheetView zoomScale="86" zoomScaleNormal="86" workbookViewId="0">
      <selection activeCell="C59" sqref="C59"/>
    </sheetView>
  </sheetViews>
  <sheetFormatPr baseColWidth="10" defaultRowHeight="12.75" x14ac:dyDescent="0.2"/>
  <cols>
    <col min="1" max="1" width="0.85546875" customWidth="1"/>
    <col min="2" max="2" width="13.42578125" customWidth="1"/>
    <col min="3" max="14" width="8.7109375" customWidth="1"/>
    <col min="15" max="15" width="9.42578125" customWidth="1"/>
    <col min="16" max="19" width="8.7109375" customWidth="1"/>
    <col min="20" max="20" width="0.140625" customWidth="1"/>
    <col min="21" max="21" width="7.7109375" hidden="1" customWidth="1"/>
    <col min="22" max="22" width="1" customWidth="1"/>
  </cols>
  <sheetData>
    <row r="1" spans="1:22" ht="25.5" customHeight="1" thickBot="1" x14ac:dyDescent="0.35">
      <c r="A1" s="620"/>
      <c r="B1" s="1126" t="s">
        <v>164</v>
      </c>
      <c r="C1" s="1127"/>
      <c r="D1" s="1127"/>
      <c r="E1" s="1127"/>
      <c r="F1" s="1127"/>
      <c r="G1" s="1127"/>
      <c r="H1" s="1127"/>
      <c r="I1" s="1127"/>
      <c r="J1" s="1127"/>
      <c r="K1" s="1127"/>
      <c r="L1" s="1127"/>
      <c r="M1" s="1127"/>
      <c r="N1" s="1127"/>
      <c r="O1" s="1127"/>
      <c r="P1" s="1127"/>
      <c r="Q1" s="1127"/>
      <c r="R1" s="1127"/>
      <c r="S1" s="1127"/>
      <c r="T1" s="273"/>
      <c r="U1" s="273"/>
      <c r="V1" s="6"/>
    </row>
    <row r="2" spans="1:22" ht="16.5" customHeight="1" thickBot="1" x14ac:dyDescent="0.25">
      <c r="A2" s="270">
        <v>0</v>
      </c>
      <c r="B2" s="1128" t="s">
        <v>165</v>
      </c>
      <c r="C2" s="272"/>
      <c r="D2" s="1129"/>
      <c r="E2" s="272"/>
      <c r="F2" s="272"/>
      <c r="G2" s="272"/>
      <c r="H2" s="272"/>
      <c r="I2" s="272"/>
      <c r="J2" s="272"/>
      <c r="K2" s="272"/>
      <c r="L2" s="272"/>
      <c r="M2" s="272"/>
      <c r="N2" s="272"/>
      <c r="O2" s="272"/>
      <c r="P2" s="272"/>
      <c r="Q2" s="272"/>
      <c r="R2" s="272"/>
      <c r="S2" s="272"/>
      <c r="T2" s="272"/>
      <c r="U2" s="272"/>
      <c r="V2" s="12"/>
    </row>
    <row r="3" spans="1:22" ht="13.5" hidden="1" thickBot="1" x14ac:dyDescent="0.25">
      <c r="A3" s="270"/>
      <c r="B3" s="1130"/>
      <c r="C3" s="272"/>
      <c r="D3" s="272"/>
      <c r="E3" s="272"/>
      <c r="F3" s="272"/>
      <c r="G3" s="272"/>
      <c r="H3" s="272"/>
      <c r="I3" s="272"/>
      <c r="J3" s="272"/>
      <c r="K3" s="272"/>
      <c r="L3" s="272"/>
      <c r="M3" s="272"/>
      <c r="N3" s="272"/>
      <c r="O3" s="272"/>
      <c r="P3" s="272"/>
      <c r="Q3" s="272"/>
      <c r="R3" s="272"/>
      <c r="S3" s="272"/>
      <c r="T3" s="272"/>
      <c r="U3" s="272"/>
      <c r="V3" s="12"/>
    </row>
    <row r="4" spans="1:22" ht="13.5" hidden="1" thickBot="1" x14ac:dyDescent="0.25">
      <c r="A4" s="270"/>
      <c r="B4" s="1130"/>
      <c r="C4" s="272"/>
      <c r="D4" s="272"/>
      <c r="E4" s="272"/>
      <c r="F4" s="272"/>
      <c r="G4" s="272"/>
      <c r="H4" s="272"/>
      <c r="I4" s="272"/>
      <c r="J4" s="272"/>
      <c r="K4" s="272"/>
      <c r="L4" s="272"/>
      <c r="M4" s="272"/>
      <c r="N4" s="272"/>
      <c r="O4" s="272"/>
      <c r="P4" s="272"/>
      <c r="Q4" s="272"/>
      <c r="R4" s="272"/>
      <c r="S4" s="272"/>
      <c r="T4" s="272"/>
      <c r="U4" s="272"/>
      <c r="V4" s="12"/>
    </row>
    <row r="5" spans="1:22" ht="27.75" customHeight="1" thickBot="1" x14ac:dyDescent="0.35">
      <c r="A5" s="270"/>
      <c r="B5" s="1131" t="s">
        <v>166</v>
      </c>
      <c r="C5" s="622"/>
      <c r="D5" s="1132" t="s">
        <v>167</v>
      </c>
      <c r="E5" s="622"/>
      <c r="F5" s="622"/>
      <c r="G5" s="622"/>
      <c r="H5" s="624"/>
      <c r="I5" s="1133" t="s">
        <v>168</v>
      </c>
      <c r="J5" s="1134"/>
      <c r="K5" s="1134"/>
      <c r="L5" s="1135"/>
      <c r="M5" s="1136" t="s">
        <v>169</v>
      </c>
      <c r="N5" s="1137"/>
      <c r="O5" s="1137"/>
      <c r="P5" s="1138"/>
      <c r="Q5" s="1139"/>
      <c r="R5" s="1140" t="s">
        <v>170</v>
      </c>
      <c r="S5" s="1141"/>
      <c r="T5" s="272"/>
      <c r="U5" s="272"/>
      <c r="V5" s="12"/>
    </row>
    <row r="6" spans="1:22" ht="51" customHeight="1" thickBot="1" x14ac:dyDescent="0.25">
      <c r="A6" s="270"/>
      <c r="B6" s="272"/>
      <c r="C6" s="1142"/>
      <c r="D6" s="277"/>
      <c r="E6" s="277"/>
      <c r="F6" s="277"/>
      <c r="G6" s="277"/>
      <c r="H6" s="278"/>
      <c r="I6" s="1142"/>
      <c r="J6" s="277"/>
      <c r="K6" s="277"/>
      <c r="L6" s="278"/>
      <c r="M6" s="1142"/>
      <c r="N6" s="277"/>
      <c r="O6" s="277"/>
      <c r="P6" s="278"/>
      <c r="Q6" s="272"/>
      <c r="R6" s="272"/>
      <c r="S6" s="272"/>
      <c r="T6" s="272"/>
      <c r="U6" s="272"/>
      <c r="V6" s="12"/>
    </row>
    <row r="7" spans="1:22" ht="20.25" customHeight="1" thickBot="1" x14ac:dyDescent="0.3">
      <c r="A7" s="1143"/>
      <c r="B7" s="1144" t="s">
        <v>171</v>
      </c>
      <c r="C7" s="645">
        <v>53111</v>
      </c>
      <c r="D7" s="1145">
        <v>53113</v>
      </c>
      <c r="E7" s="1146">
        <v>53115</v>
      </c>
      <c r="F7" s="1147">
        <v>53117</v>
      </c>
      <c r="G7" s="1146">
        <v>53119</v>
      </c>
      <c r="H7" s="1145">
        <v>53121</v>
      </c>
      <c r="I7" s="1146">
        <v>53123</v>
      </c>
      <c r="J7" s="1145">
        <v>53125</v>
      </c>
      <c r="K7" s="1146">
        <v>53127</v>
      </c>
      <c r="L7" s="1145">
        <v>53129</v>
      </c>
      <c r="M7" s="1146">
        <v>53173</v>
      </c>
      <c r="N7" s="1145">
        <v>53175</v>
      </c>
      <c r="O7" s="1146">
        <v>53177</v>
      </c>
      <c r="P7" s="1145">
        <v>53179</v>
      </c>
      <c r="Q7" s="1146">
        <v>53225</v>
      </c>
      <c r="R7" s="1145">
        <v>53227</v>
      </c>
      <c r="S7" s="1146">
        <v>53229</v>
      </c>
      <c r="T7" s="1148"/>
      <c r="U7" s="1149"/>
      <c r="V7" s="1150"/>
    </row>
    <row r="8" spans="1:22" ht="9" customHeight="1" thickBot="1" x14ac:dyDescent="0.25">
      <c r="A8" s="270"/>
      <c r="B8" s="1151"/>
      <c r="C8" s="1152"/>
      <c r="D8" s="1153"/>
      <c r="E8" s="1154"/>
      <c r="F8" s="1153"/>
      <c r="G8" s="1154"/>
      <c r="H8" s="1153"/>
      <c r="I8" s="1154"/>
      <c r="J8" s="1153"/>
      <c r="K8" s="1154"/>
      <c r="L8" s="1153"/>
      <c r="M8" s="1154"/>
      <c r="N8" s="1153"/>
      <c r="O8" s="1154"/>
      <c r="P8" s="1153"/>
      <c r="Q8" s="1154"/>
      <c r="R8" s="1153"/>
      <c r="S8" s="1154"/>
      <c r="T8" s="1155"/>
      <c r="U8" s="1156"/>
      <c r="V8" s="12"/>
    </row>
    <row r="9" spans="1:22" ht="21.95" customHeight="1" x14ac:dyDescent="0.25">
      <c r="A9" s="270"/>
      <c r="B9" s="1157" t="s">
        <v>24</v>
      </c>
      <c r="C9" s="1158">
        <v>8408</v>
      </c>
      <c r="D9" s="1159">
        <v>61158</v>
      </c>
      <c r="E9" s="1160">
        <v>8326</v>
      </c>
      <c r="F9" s="1159">
        <v>11024</v>
      </c>
      <c r="G9" s="1160">
        <v>9951</v>
      </c>
      <c r="H9" s="1159">
        <v>8816</v>
      </c>
      <c r="I9" s="1161">
        <v>11967</v>
      </c>
      <c r="J9" s="1162">
        <v>8770</v>
      </c>
      <c r="K9" s="1161">
        <v>16450</v>
      </c>
      <c r="L9" s="1162">
        <v>7273</v>
      </c>
      <c r="M9" s="1163">
        <v>6054</v>
      </c>
      <c r="N9" s="1164">
        <v>10518</v>
      </c>
      <c r="O9" s="1163">
        <v>11007</v>
      </c>
      <c r="P9" s="1164">
        <v>8679</v>
      </c>
      <c r="Q9" s="1165">
        <v>11622</v>
      </c>
      <c r="R9" s="1166">
        <v>11307</v>
      </c>
      <c r="S9" s="1165">
        <v>14812</v>
      </c>
      <c r="T9" s="1167"/>
      <c r="U9" s="1168"/>
      <c r="V9" s="12"/>
    </row>
    <row r="10" spans="1:22" ht="6.75" customHeight="1" thickBot="1" x14ac:dyDescent="0.3">
      <c r="A10" s="270"/>
      <c r="B10" s="1169"/>
      <c r="C10" s="1170"/>
      <c r="D10" s="1171"/>
      <c r="E10" s="1172"/>
      <c r="F10" s="1171"/>
      <c r="G10" s="1172"/>
      <c r="H10" s="1171"/>
      <c r="I10" s="1172"/>
      <c r="J10" s="1171"/>
      <c r="K10" s="1172"/>
      <c r="L10" s="1171"/>
      <c r="M10" s="1172"/>
      <c r="N10" s="1171"/>
      <c r="O10" s="1172"/>
      <c r="P10" s="1171"/>
      <c r="Q10" s="1172"/>
      <c r="R10" s="1171"/>
      <c r="S10" s="1172"/>
      <c r="T10" s="1173"/>
      <c r="U10" s="1174"/>
      <c r="V10" s="12"/>
    </row>
    <row r="11" spans="1:22" ht="21.95" customHeight="1" x14ac:dyDescent="0.25">
      <c r="A11" s="270"/>
      <c r="B11" s="1157" t="s">
        <v>28</v>
      </c>
      <c r="C11" s="1158">
        <v>8447</v>
      </c>
      <c r="D11" s="1159">
        <v>61053</v>
      </c>
      <c r="E11" s="1160">
        <v>8360</v>
      </c>
      <c r="F11" s="1159">
        <v>11045</v>
      </c>
      <c r="G11" s="1160">
        <v>10068</v>
      </c>
      <c r="H11" s="1159">
        <v>8956</v>
      </c>
      <c r="I11" s="1161">
        <v>12006</v>
      </c>
      <c r="J11" s="1162">
        <v>8812</v>
      </c>
      <c r="K11" s="1161">
        <v>16431</v>
      </c>
      <c r="L11" s="1162">
        <v>7279</v>
      </c>
      <c r="M11" s="1163">
        <v>6076</v>
      </c>
      <c r="N11" s="1164">
        <v>10526</v>
      </c>
      <c r="O11" s="1163">
        <v>11081</v>
      </c>
      <c r="P11" s="1164">
        <v>8719</v>
      </c>
      <c r="Q11" s="1165">
        <v>11673</v>
      </c>
      <c r="R11" s="1166">
        <v>11338</v>
      </c>
      <c r="S11" s="1165">
        <v>14867</v>
      </c>
      <c r="T11" s="1167"/>
      <c r="U11" s="1168"/>
      <c r="V11" s="12"/>
    </row>
    <row r="12" spans="1:22" ht="6.75" customHeight="1" thickBot="1" x14ac:dyDescent="0.3">
      <c r="A12" s="270"/>
      <c r="B12" s="1169"/>
      <c r="C12" s="1170"/>
      <c r="D12" s="1171"/>
      <c r="E12" s="1172"/>
      <c r="F12" s="1171"/>
      <c r="G12" s="1172"/>
      <c r="H12" s="1171"/>
      <c r="I12" s="1172"/>
      <c r="J12" s="1171"/>
      <c r="K12" s="1172"/>
      <c r="L12" s="1171"/>
      <c r="M12" s="1172"/>
      <c r="N12" s="1171"/>
      <c r="O12" s="1172"/>
      <c r="P12" s="1171"/>
      <c r="Q12" s="1172"/>
      <c r="R12" s="1171"/>
      <c r="S12" s="1172"/>
      <c r="T12" s="1173"/>
      <c r="U12" s="1174"/>
      <c r="V12" s="12"/>
    </row>
    <row r="13" spans="1:22" ht="21.95" customHeight="1" x14ac:dyDescent="0.25">
      <c r="A13" s="270"/>
      <c r="B13" s="1157" t="s">
        <v>29</v>
      </c>
      <c r="C13" s="1158">
        <v>8459</v>
      </c>
      <c r="D13" s="1159">
        <v>61123</v>
      </c>
      <c r="E13" s="1160">
        <v>8377</v>
      </c>
      <c r="F13" s="1159">
        <v>11051</v>
      </c>
      <c r="G13" s="1160">
        <v>10244</v>
      </c>
      <c r="H13" s="1159">
        <v>9003</v>
      </c>
      <c r="I13" s="1161">
        <v>11997</v>
      </c>
      <c r="J13" s="1162">
        <v>8818</v>
      </c>
      <c r="K13" s="1161">
        <v>16378</v>
      </c>
      <c r="L13" s="1162">
        <v>7297</v>
      </c>
      <c r="M13" s="1163">
        <v>6113</v>
      </c>
      <c r="N13" s="1164">
        <v>10583</v>
      </c>
      <c r="O13" s="1163">
        <v>11111</v>
      </c>
      <c r="P13" s="1164">
        <v>8714</v>
      </c>
      <c r="Q13" s="1165">
        <v>11702</v>
      </c>
      <c r="R13" s="1166">
        <v>11360</v>
      </c>
      <c r="S13" s="1165">
        <v>14903</v>
      </c>
      <c r="T13" s="1167"/>
      <c r="U13" s="1168"/>
      <c r="V13" s="12"/>
    </row>
    <row r="14" spans="1:22" ht="6.75" customHeight="1" thickBot="1" x14ac:dyDescent="0.3">
      <c r="A14" s="270"/>
      <c r="B14" s="1169"/>
      <c r="C14" s="1170"/>
      <c r="D14" s="1171"/>
      <c r="E14" s="1172"/>
      <c r="F14" s="1171"/>
      <c r="G14" s="1172"/>
      <c r="H14" s="1171"/>
      <c r="I14" s="1172"/>
      <c r="J14" s="1171"/>
      <c r="K14" s="1172"/>
      <c r="L14" s="1171"/>
      <c r="M14" s="1172"/>
      <c r="N14" s="1171"/>
      <c r="O14" s="1172"/>
      <c r="P14" s="1171"/>
      <c r="Q14" s="1172"/>
      <c r="R14" s="1171"/>
      <c r="S14" s="1172"/>
      <c r="T14" s="1173"/>
      <c r="U14" s="1174"/>
      <c r="V14" s="12"/>
    </row>
    <row r="15" spans="1:22" ht="21.95" customHeight="1" x14ac:dyDescent="0.25">
      <c r="A15" s="270"/>
      <c r="B15" s="1157" t="s">
        <v>30</v>
      </c>
      <c r="C15" s="1158">
        <v>8462</v>
      </c>
      <c r="D15" s="1159">
        <v>61208</v>
      </c>
      <c r="E15" s="1160">
        <v>8382</v>
      </c>
      <c r="F15" s="1159">
        <v>11059</v>
      </c>
      <c r="G15" s="1160">
        <v>10349</v>
      </c>
      <c r="H15" s="1159">
        <v>9058</v>
      </c>
      <c r="I15" s="1161">
        <v>11988</v>
      </c>
      <c r="J15" s="1162">
        <v>8824</v>
      </c>
      <c r="K15" s="1161">
        <v>16352</v>
      </c>
      <c r="L15" s="1162">
        <v>7310</v>
      </c>
      <c r="M15" s="1163">
        <v>6107</v>
      </c>
      <c r="N15" s="1164">
        <v>10598</v>
      </c>
      <c r="O15" s="1163">
        <v>11123</v>
      </c>
      <c r="P15" s="1164">
        <v>8718</v>
      </c>
      <c r="Q15" s="1165">
        <v>11694</v>
      </c>
      <c r="R15" s="1166">
        <v>11371</v>
      </c>
      <c r="S15" s="1165">
        <v>14951</v>
      </c>
      <c r="T15" s="1167"/>
      <c r="U15" s="1168"/>
      <c r="V15" s="12"/>
    </row>
    <row r="16" spans="1:22" ht="6.75" customHeight="1" thickBot="1" x14ac:dyDescent="0.3">
      <c r="A16" s="270"/>
      <c r="B16" s="1169"/>
      <c r="C16" s="1170"/>
      <c r="D16" s="1171"/>
      <c r="E16" s="1172"/>
      <c r="F16" s="1171"/>
      <c r="G16" s="1172"/>
      <c r="H16" s="1171"/>
      <c r="I16" s="1172"/>
      <c r="J16" s="1171"/>
      <c r="K16" s="1172"/>
      <c r="L16" s="1171"/>
      <c r="M16" s="1172"/>
      <c r="N16" s="1171"/>
      <c r="O16" s="1172"/>
      <c r="P16" s="1171"/>
      <c r="Q16" s="1172"/>
      <c r="R16" s="1171"/>
      <c r="S16" s="1172"/>
      <c r="T16" s="1173"/>
      <c r="U16" s="1174"/>
      <c r="V16" s="12"/>
    </row>
    <row r="17" spans="1:22" ht="21.95" customHeight="1" x14ac:dyDescent="0.25">
      <c r="A17" s="270"/>
      <c r="B17" s="1157" t="s">
        <v>31</v>
      </c>
      <c r="C17" s="1158">
        <v>8476</v>
      </c>
      <c r="D17" s="1159">
        <v>61134</v>
      </c>
      <c r="E17" s="1160">
        <v>8393</v>
      </c>
      <c r="F17" s="1159">
        <v>11098</v>
      </c>
      <c r="G17" s="1160">
        <v>10520</v>
      </c>
      <c r="H17" s="1159">
        <v>9134</v>
      </c>
      <c r="I17" s="1161">
        <v>12030</v>
      </c>
      <c r="J17" s="1162">
        <v>8874</v>
      </c>
      <c r="K17" s="1161">
        <v>16394</v>
      </c>
      <c r="L17" s="1162">
        <v>7297</v>
      </c>
      <c r="M17" s="1163">
        <v>6114</v>
      </c>
      <c r="N17" s="1164">
        <v>10601</v>
      </c>
      <c r="O17" s="1163">
        <v>11139</v>
      </c>
      <c r="P17" s="1164">
        <v>8811</v>
      </c>
      <c r="Q17" s="1165">
        <v>11715</v>
      </c>
      <c r="R17" s="1166">
        <v>11447</v>
      </c>
      <c r="S17" s="1165">
        <v>14921</v>
      </c>
      <c r="T17" s="1167"/>
      <c r="U17" s="1168"/>
      <c r="V17" s="12"/>
    </row>
    <row r="18" spans="1:22" ht="6.75" customHeight="1" thickBot="1" x14ac:dyDescent="0.3">
      <c r="A18" s="270"/>
      <c r="B18" s="1169"/>
      <c r="C18" s="1170"/>
      <c r="D18" s="1171"/>
      <c r="E18" s="1172"/>
      <c r="F18" s="1171"/>
      <c r="G18" s="1172"/>
      <c r="H18" s="1171"/>
      <c r="I18" s="1172"/>
      <c r="J18" s="1171"/>
      <c r="K18" s="1172"/>
      <c r="L18" s="1171"/>
      <c r="M18" s="1172"/>
      <c r="N18" s="1171"/>
      <c r="O18" s="1172"/>
      <c r="P18" s="1171"/>
      <c r="Q18" s="1172"/>
      <c r="R18" s="1171"/>
      <c r="S18" s="1172"/>
      <c r="T18" s="1173"/>
      <c r="U18" s="1174"/>
      <c r="V18" s="12"/>
    </row>
    <row r="19" spans="1:22" ht="21.95" customHeight="1" x14ac:dyDescent="0.25">
      <c r="A19" s="270"/>
      <c r="B19" s="1157" t="s">
        <v>32</v>
      </c>
      <c r="C19" s="1158">
        <v>8502</v>
      </c>
      <c r="D19" s="1159">
        <v>61169</v>
      </c>
      <c r="E19" s="1160">
        <v>8374</v>
      </c>
      <c r="F19" s="1159">
        <v>11139</v>
      </c>
      <c r="G19" s="1160">
        <v>10546</v>
      </c>
      <c r="H19" s="1159">
        <v>9312</v>
      </c>
      <c r="I19" s="1161">
        <v>12069</v>
      </c>
      <c r="J19" s="1162">
        <v>8883</v>
      </c>
      <c r="K19" s="1161">
        <v>16325</v>
      </c>
      <c r="L19" s="1162">
        <v>7309</v>
      </c>
      <c r="M19" s="1163">
        <v>6135</v>
      </c>
      <c r="N19" s="1164">
        <v>10644</v>
      </c>
      <c r="O19" s="1163">
        <v>11168</v>
      </c>
      <c r="P19" s="1164">
        <v>8808</v>
      </c>
      <c r="Q19" s="1165">
        <v>11739</v>
      </c>
      <c r="R19" s="1166">
        <v>11511</v>
      </c>
      <c r="S19" s="1165">
        <v>14997</v>
      </c>
      <c r="T19" s="1167"/>
      <c r="U19" s="1168"/>
      <c r="V19" s="12"/>
    </row>
    <row r="20" spans="1:22" ht="6.75" customHeight="1" thickBot="1" x14ac:dyDescent="0.3">
      <c r="A20" s="270"/>
      <c r="B20" s="1175"/>
      <c r="C20" s="1170"/>
      <c r="D20" s="1171"/>
      <c r="E20" s="1172"/>
      <c r="F20" s="1171"/>
      <c r="G20" s="1172"/>
      <c r="H20" s="1171"/>
      <c r="I20" s="1172"/>
      <c r="J20" s="1171"/>
      <c r="K20" s="1172"/>
      <c r="L20" s="1171"/>
      <c r="M20" s="1172"/>
      <c r="N20" s="1171"/>
      <c r="O20" s="1172"/>
      <c r="P20" s="1171"/>
      <c r="Q20" s="1172"/>
      <c r="R20" s="1171"/>
      <c r="S20" s="1172"/>
      <c r="T20" s="1173"/>
      <c r="U20" s="1174"/>
      <c r="V20" s="12"/>
    </row>
    <row r="21" spans="1:22" ht="21.95" customHeight="1" x14ac:dyDescent="0.25">
      <c r="A21" s="270"/>
      <c r="B21" s="1157" t="s">
        <v>35</v>
      </c>
      <c r="C21" s="1158">
        <v>8490</v>
      </c>
      <c r="D21" s="1159">
        <v>61156</v>
      </c>
      <c r="E21" s="1160">
        <v>8377</v>
      </c>
      <c r="F21" s="1159">
        <v>11143</v>
      </c>
      <c r="G21" s="1160">
        <v>10568</v>
      </c>
      <c r="H21" s="1159">
        <v>9421</v>
      </c>
      <c r="I21" s="1161">
        <v>12067</v>
      </c>
      <c r="J21" s="1162">
        <v>8883</v>
      </c>
      <c r="K21" s="1161">
        <v>16285</v>
      </c>
      <c r="L21" s="1162">
        <v>7296</v>
      </c>
      <c r="M21" s="1163">
        <v>6120</v>
      </c>
      <c r="N21" s="1164">
        <v>10629</v>
      </c>
      <c r="O21" s="1163">
        <v>11160</v>
      </c>
      <c r="P21" s="1164">
        <v>8793</v>
      </c>
      <c r="Q21" s="1165">
        <v>11760</v>
      </c>
      <c r="R21" s="1166">
        <v>11520</v>
      </c>
      <c r="S21" s="1165">
        <v>14976</v>
      </c>
      <c r="T21" s="1167"/>
      <c r="U21" s="1168"/>
      <c r="V21" s="12"/>
    </row>
    <row r="22" spans="1:22" ht="6.75" customHeight="1" thickBot="1" x14ac:dyDescent="0.3">
      <c r="A22" s="270"/>
      <c r="B22" s="1175"/>
      <c r="C22" s="1170"/>
      <c r="D22" s="1171"/>
      <c r="E22" s="1172"/>
      <c r="F22" s="1171"/>
      <c r="G22" s="1172"/>
      <c r="H22" s="1171"/>
      <c r="I22" s="1172"/>
      <c r="J22" s="1171"/>
      <c r="K22" s="1172"/>
      <c r="L22" s="1171"/>
      <c r="M22" s="1172"/>
      <c r="N22" s="1171"/>
      <c r="O22" s="1172"/>
      <c r="P22" s="1171"/>
      <c r="Q22" s="1172"/>
      <c r="R22" s="1171"/>
      <c r="S22" s="1172"/>
      <c r="T22" s="1173"/>
      <c r="U22" s="1174"/>
      <c r="V22" s="12"/>
    </row>
    <row r="23" spans="1:22" ht="21.95" customHeight="1" x14ac:dyDescent="0.25">
      <c r="A23" s="270"/>
      <c r="B23" s="1157" t="s">
        <v>36</v>
      </c>
      <c r="C23" s="1158">
        <v>8489</v>
      </c>
      <c r="D23" s="1159">
        <v>61244</v>
      </c>
      <c r="E23" s="1160">
        <v>8388</v>
      </c>
      <c r="F23" s="1159">
        <v>11177</v>
      </c>
      <c r="G23" s="1160">
        <v>10667</v>
      </c>
      <c r="H23" s="1159">
        <v>9502</v>
      </c>
      <c r="I23" s="1161">
        <v>12112</v>
      </c>
      <c r="J23" s="1162">
        <v>8915</v>
      </c>
      <c r="K23" s="1161">
        <v>16312</v>
      </c>
      <c r="L23" s="1162">
        <v>7301</v>
      </c>
      <c r="M23" s="1163">
        <v>6142</v>
      </c>
      <c r="N23" s="1164">
        <v>10647</v>
      </c>
      <c r="O23" s="1163">
        <v>11160</v>
      </c>
      <c r="P23" s="1164">
        <v>8808</v>
      </c>
      <c r="Q23" s="1165">
        <v>11787</v>
      </c>
      <c r="R23" s="1166">
        <v>11546</v>
      </c>
      <c r="S23" s="1165">
        <v>15005</v>
      </c>
      <c r="T23" s="1167"/>
      <c r="U23" s="1168"/>
      <c r="V23" s="12"/>
    </row>
    <row r="24" spans="1:22" ht="6.75" customHeight="1" thickBot="1" x14ac:dyDescent="0.3">
      <c r="A24" s="270"/>
      <c r="B24" s="1175"/>
      <c r="C24" s="1170"/>
      <c r="D24" s="1171"/>
      <c r="E24" s="1172"/>
      <c r="F24" s="1171"/>
      <c r="G24" s="1172"/>
      <c r="H24" s="1171"/>
      <c r="I24" s="1172"/>
      <c r="J24" s="1171"/>
      <c r="K24" s="1172"/>
      <c r="L24" s="1171"/>
      <c r="M24" s="1172"/>
      <c r="N24" s="1171"/>
      <c r="O24" s="1172"/>
      <c r="P24" s="1171"/>
      <c r="Q24" s="1172"/>
      <c r="R24" s="1171"/>
      <c r="S24" s="1172"/>
      <c r="T24" s="1173"/>
      <c r="U24" s="1174"/>
      <c r="V24" s="12"/>
    </row>
    <row r="25" spans="1:22" ht="21.95" customHeight="1" x14ac:dyDescent="0.25">
      <c r="A25" s="270"/>
      <c r="B25" s="1157" t="s">
        <v>37</v>
      </c>
      <c r="C25" s="1158">
        <v>8504</v>
      </c>
      <c r="D25" s="1159">
        <v>61575</v>
      </c>
      <c r="E25" s="1160">
        <v>8409</v>
      </c>
      <c r="F25" s="1159">
        <v>11260</v>
      </c>
      <c r="G25" s="1160">
        <v>10756</v>
      </c>
      <c r="H25" s="1159">
        <v>9529</v>
      </c>
      <c r="I25" s="1161">
        <v>12144</v>
      </c>
      <c r="J25" s="1162">
        <v>8940</v>
      </c>
      <c r="K25" s="1161">
        <v>16327</v>
      </c>
      <c r="L25" s="1162">
        <v>7320</v>
      </c>
      <c r="M25" s="1163">
        <v>6170</v>
      </c>
      <c r="N25" s="1164">
        <v>10701</v>
      </c>
      <c r="O25" s="1163">
        <v>11183</v>
      </c>
      <c r="P25" s="1164">
        <v>8851</v>
      </c>
      <c r="Q25" s="1165">
        <v>11795</v>
      </c>
      <c r="R25" s="1166">
        <v>11559</v>
      </c>
      <c r="S25" s="1165">
        <v>15042</v>
      </c>
      <c r="T25" s="1167"/>
      <c r="U25" s="1168"/>
      <c r="V25" s="12"/>
    </row>
    <row r="26" spans="1:22" ht="6.75" customHeight="1" thickBot="1" x14ac:dyDescent="0.3">
      <c r="A26" s="270"/>
      <c r="B26" s="1175"/>
      <c r="C26" s="1170"/>
      <c r="D26" s="1171"/>
      <c r="E26" s="1172"/>
      <c r="F26" s="1171"/>
      <c r="G26" s="1172"/>
      <c r="H26" s="1171"/>
      <c r="I26" s="1172"/>
      <c r="J26" s="1171"/>
      <c r="K26" s="1172"/>
      <c r="L26" s="1171"/>
      <c r="M26" s="1172"/>
      <c r="N26" s="1171"/>
      <c r="O26" s="1172"/>
      <c r="P26" s="1171"/>
      <c r="Q26" s="1172"/>
      <c r="R26" s="1171"/>
      <c r="S26" s="1172"/>
      <c r="T26" s="1173"/>
      <c r="U26" s="1174"/>
      <c r="V26" s="12"/>
    </row>
    <row r="27" spans="1:22" ht="21.95" customHeight="1" x14ac:dyDescent="0.25">
      <c r="A27" s="270"/>
      <c r="B27" s="1157" t="s">
        <v>38</v>
      </c>
      <c r="C27" s="1158">
        <v>8495</v>
      </c>
      <c r="D27" s="1159">
        <v>61857</v>
      </c>
      <c r="E27" s="1160">
        <v>8390</v>
      </c>
      <c r="F27" s="1159">
        <v>11274</v>
      </c>
      <c r="G27" s="1160">
        <v>10533</v>
      </c>
      <c r="H27" s="1159">
        <v>9814</v>
      </c>
      <c r="I27" s="1161">
        <v>12137</v>
      </c>
      <c r="J27" s="1162">
        <v>8964</v>
      </c>
      <c r="K27" s="1161">
        <v>16436</v>
      </c>
      <c r="L27" s="1162">
        <v>7324</v>
      </c>
      <c r="M27" s="1163">
        <v>6220</v>
      </c>
      <c r="N27" s="1164">
        <v>10709</v>
      </c>
      <c r="O27" s="1163">
        <v>11168</v>
      </c>
      <c r="P27" s="1164">
        <v>8897</v>
      </c>
      <c r="Q27" s="1165">
        <v>11809</v>
      </c>
      <c r="R27" s="1166">
        <v>11624</v>
      </c>
      <c r="S27" s="1165">
        <v>15103</v>
      </c>
      <c r="T27" s="1167"/>
      <c r="U27" s="1168"/>
      <c r="V27" s="12"/>
    </row>
    <row r="28" spans="1:22" ht="7.5" customHeight="1" thickBot="1" x14ac:dyDescent="0.3">
      <c r="A28" s="270"/>
      <c r="B28" s="1175"/>
      <c r="C28" s="1170"/>
      <c r="D28" s="1171"/>
      <c r="E28" s="1172"/>
      <c r="F28" s="1171"/>
      <c r="G28" s="1172"/>
      <c r="H28" s="1171"/>
      <c r="I28" s="1172"/>
      <c r="J28" s="1171"/>
      <c r="K28" s="1172"/>
      <c r="L28" s="1171"/>
      <c r="M28" s="1172"/>
      <c r="N28" s="1171"/>
      <c r="O28" s="1172"/>
      <c r="P28" s="1171"/>
      <c r="Q28" s="1172"/>
      <c r="R28" s="1171"/>
      <c r="S28" s="1172"/>
      <c r="T28" s="1173"/>
      <c r="U28" s="1174"/>
      <c r="V28" s="12"/>
    </row>
    <row r="29" spans="1:22" ht="21.95" customHeight="1" x14ac:dyDescent="0.25">
      <c r="A29" s="270"/>
      <c r="B29" s="1157" t="s">
        <v>39</v>
      </c>
      <c r="C29" s="1158">
        <v>8523</v>
      </c>
      <c r="D29" s="1159">
        <v>62514</v>
      </c>
      <c r="E29" s="1160">
        <v>8360</v>
      </c>
      <c r="F29" s="1159">
        <v>11241</v>
      </c>
      <c r="G29" s="1160">
        <v>10355</v>
      </c>
      <c r="H29" s="1159">
        <v>10183</v>
      </c>
      <c r="I29" s="1161">
        <v>12231</v>
      </c>
      <c r="J29" s="1162">
        <v>8965</v>
      </c>
      <c r="K29" s="1161">
        <v>16544</v>
      </c>
      <c r="L29" s="1162">
        <v>7316</v>
      </c>
      <c r="M29" s="1163">
        <v>6189</v>
      </c>
      <c r="N29" s="1164">
        <v>10691</v>
      </c>
      <c r="O29" s="1163">
        <v>11148</v>
      </c>
      <c r="P29" s="1164">
        <v>8913</v>
      </c>
      <c r="Q29" s="1165">
        <v>11803</v>
      </c>
      <c r="R29" s="1166">
        <v>11610</v>
      </c>
      <c r="S29" s="1165">
        <v>15059</v>
      </c>
      <c r="T29" s="1167"/>
      <c r="U29" s="1168"/>
      <c r="V29" s="12"/>
    </row>
    <row r="30" spans="1:22" ht="7.5" customHeight="1" thickBot="1" x14ac:dyDescent="0.3">
      <c r="A30" s="270"/>
      <c r="B30" s="1176"/>
      <c r="C30" s="1177"/>
      <c r="D30" s="1178"/>
      <c r="E30" s="1179"/>
      <c r="F30" s="1178"/>
      <c r="G30" s="1179"/>
      <c r="H30" s="1178"/>
      <c r="I30" s="1179"/>
      <c r="J30" s="1178"/>
      <c r="K30" s="1179"/>
      <c r="L30" s="1178"/>
      <c r="M30" s="1179"/>
      <c r="N30" s="1178"/>
      <c r="O30" s="1179"/>
      <c r="P30" s="1178"/>
      <c r="Q30" s="1179"/>
      <c r="R30" s="1178"/>
      <c r="S30" s="1179"/>
      <c r="T30" s="1180"/>
      <c r="U30" s="1181"/>
      <c r="V30" s="12"/>
    </row>
    <row r="31" spans="1:22" ht="21.95" customHeight="1" x14ac:dyDescent="0.25">
      <c r="A31" s="270"/>
      <c r="B31" s="1157" t="s">
        <v>40</v>
      </c>
      <c r="C31" s="1159">
        <v>8514</v>
      </c>
      <c r="D31" s="1160">
        <v>62572</v>
      </c>
      <c r="E31" s="1159">
        <v>8331</v>
      </c>
      <c r="F31" s="1160">
        <v>11217</v>
      </c>
      <c r="G31" s="1159">
        <v>9939</v>
      </c>
      <c r="H31" s="1160">
        <v>10371</v>
      </c>
      <c r="I31" s="1162">
        <v>12126</v>
      </c>
      <c r="J31" s="1161">
        <v>8984</v>
      </c>
      <c r="K31" s="1162">
        <v>16567</v>
      </c>
      <c r="L31" s="1161">
        <v>7302</v>
      </c>
      <c r="M31" s="1164">
        <v>6188</v>
      </c>
      <c r="N31" s="1163">
        <v>10585</v>
      </c>
      <c r="O31" s="1164">
        <v>11099</v>
      </c>
      <c r="P31" s="1163">
        <v>8893</v>
      </c>
      <c r="Q31" s="1166">
        <v>11810</v>
      </c>
      <c r="R31" s="1165">
        <v>11581</v>
      </c>
      <c r="S31" s="1166">
        <v>15004</v>
      </c>
      <c r="T31" s="1182"/>
      <c r="U31" s="1167"/>
      <c r="V31" s="12"/>
    </row>
    <row r="32" spans="1:22" ht="9" customHeight="1" thickBot="1" x14ac:dyDescent="0.25">
      <c r="A32" s="270"/>
      <c r="B32" s="1183"/>
      <c r="C32" s="1184"/>
      <c r="D32" s="1185"/>
      <c r="E32" s="1184"/>
      <c r="F32" s="1185"/>
      <c r="G32" s="1184"/>
      <c r="H32" s="1185"/>
      <c r="I32" s="1184"/>
      <c r="J32" s="1185"/>
      <c r="K32" s="1184"/>
      <c r="L32" s="1185"/>
      <c r="M32" s="1184"/>
      <c r="N32" s="1185"/>
      <c r="O32" s="1184"/>
      <c r="P32" s="1185"/>
      <c r="Q32" s="1184"/>
      <c r="R32" s="1185"/>
      <c r="S32" s="1184"/>
      <c r="T32" s="1186"/>
      <c r="U32" s="1187"/>
      <c r="V32" s="12"/>
    </row>
    <row r="33" spans="1:22" ht="18.75" customHeight="1" thickBot="1" x14ac:dyDescent="0.25">
      <c r="A33" s="270"/>
      <c r="B33" s="1188"/>
      <c r="C33" s="1185"/>
      <c r="D33" s="1185"/>
      <c r="E33" s="1185"/>
      <c r="F33" s="1185"/>
      <c r="G33" s="1189" t="s">
        <v>24</v>
      </c>
      <c r="H33" s="1190" t="s">
        <v>28</v>
      </c>
      <c r="I33" s="1191" t="s">
        <v>29</v>
      </c>
      <c r="J33" s="1190" t="s">
        <v>30</v>
      </c>
      <c r="K33" s="1191" t="s">
        <v>31</v>
      </c>
      <c r="L33" s="1190" t="s">
        <v>32</v>
      </c>
      <c r="M33" s="1191" t="s">
        <v>35</v>
      </c>
      <c r="N33" s="1190" t="s">
        <v>36</v>
      </c>
      <c r="O33" s="1191" t="s">
        <v>91</v>
      </c>
      <c r="P33" s="1190" t="s">
        <v>38</v>
      </c>
      <c r="Q33" s="1191" t="s">
        <v>92</v>
      </c>
      <c r="R33" s="1190" t="s">
        <v>93</v>
      </c>
      <c r="S33" s="1192"/>
      <c r="T33" s="1186"/>
      <c r="U33" s="1193"/>
      <c r="V33" s="12"/>
    </row>
    <row r="34" spans="1:22" ht="15.75" thickBot="1" x14ac:dyDescent="0.3">
      <c r="A34" s="270"/>
      <c r="B34" s="1194" t="s">
        <v>172</v>
      </c>
      <c r="C34" s="1194"/>
      <c r="D34" s="1194"/>
      <c r="E34" s="1194"/>
      <c r="F34" s="1194"/>
      <c r="G34" s="1195">
        <f>SUM(C9:H9)</f>
        <v>107683</v>
      </c>
      <c r="H34" s="1196">
        <f>SUM(C11:H11)</f>
        <v>107929</v>
      </c>
      <c r="I34" s="1197">
        <f>SUM(C13:H13)</f>
        <v>108257</v>
      </c>
      <c r="J34" s="1196">
        <f>SUM(C15:H15)</f>
        <v>108518</v>
      </c>
      <c r="K34" s="1197">
        <f>SUM(C17:H17)</f>
        <v>108755</v>
      </c>
      <c r="L34" s="1196">
        <f>SUM(C19:H19)</f>
        <v>109042</v>
      </c>
      <c r="M34" s="1197">
        <f>SUM(C21:H21)</f>
        <v>109155</v>
      </c>
      <c r="N34" s="1196">
        <f>SUM(C23:H23)</f>
        <v>109467</v>
      </c>
      <c r="O34" s="1197">
        <f>SUM(C25:H25)</f>
        <v>110033</v>
      </c>
      <c r="P34" s="1196">
        <f>SUM(C27:H27)</f>
        <v>110363</v>
      </c>
      <c r="Q34" s="1197">
        <f>SUM(C29:H29)</f>
        <v>111176</v>
      </c>
      <c r="R34" s="1196">
        <f>SUM(C31:H31)</f>
        <v>110944</v>
      </c>
      <c r="S34" s="1198"/>
      <c r="T34" s="1199"/>
      <c r="U34" s="1200"/>
      <c r="V34" s="12"/>
    </row>
    <row r="35" spans="1:22" ht="15.75" customHeight="1" thickBot="1" x14ac:dyDescent="0.3">
      <c r="A35" s="275"/>
      <c r="B35" s="1201" t="s">
        <v>173</v>
      </c>
      <c r="C35" s="1202"/>
      <c r="D35" s="1202"/>
      <c r="E35" s="1202"/>
      <c r="F35" s="1202"/>
      <c r="G35" s="1203">
        <f>SUM(I9:L9)</f>
        <v>44460</v>
      </c>
      <c r="H35" s="1204">
        <f>SUM(I11:L11)</f>
        <v>44528</v>
      </c>
      <c r="I35" s="1205">
        <f>SUM(I13:L13)</f>
        <v>44490</v>
      </c>
      <c r="J35" s="1204">
        <f>SUM(I15:L15)</f>
        <v>44474</v>
      </c>
      <c r="K35" s="1205">
        <f>SUM(I17:L17)</f>
        <v>44595</v>
      </c>
      <c r="L35" s="1204">
        <f>SUM(I19:L19)</f>
        <v>44586</v>
      </c>
      <c r="M35" s="1205">
        <f>SUM(I21:L21)</f>
        <v>44531</v>
      </c>
      <c r="N35" s="1204">
        <f>SUM(I23:L23)</f>
        <v>44640</v>
      </c>
      <c r="O35" s="1205">
        <f>SUM(I25:L25)</f>
        <v>44731</v>
      </c>
      <c r="P35" s="1204">
        <f>SUM(I27:L27)</f>
        <v>44861</v>
      </c>
      <c r="Q35" s="1205">
        <f>SUM(I29:L29)</f>
        <v>45056</v>
      </c>
      <c r="R35" s="1204">
        <f>SUM(I31:L31)</f>
        <v>44979</v>
      </c>
      <c r="S35" s="1206"/>
      <c r="T35" s="912"/>
      <c r="U35" s="912"/>
      <c r="V35" s="279"/>
    </row>
    <row r="36" spans="1:22" ht="16.5" customHeight="1" thickBot="1" x14ac:dyDescent="0.3">
      <c r="A36" s="1207"/>
      <c r="B36" s="1208" t="s">
        <v>174</v>
      </c>
      <c r="C36" s="1209"/>
      <c r="D36" s="1209"/>
      <c r="E36" s="1209"/>
      <c r="F36" s="1209"/>
      <c r="G36" s="1210">
        <f>SUM(M9:P9)</f>
        <v>36258</v>
      </c>
      <c r="H36" s="1211">
        <f>SUM(M11:P11)</f>
        <v>36402</v>
      </c>
      <c r="I36" s="1212">
        <f>SUM(M13:P13)</f>
        <v>36521</v>
      </c>
      <c r="J36" s="1211">
        <f>SUM(M15:P15)</f>
        <v>36546</v>
      </c>
      <c r="K36" s="1212">
        <f>SUM(M17:P17)</f>
        <v>36665</v>
      </c>
      <c r="L36" s="1211">
        <f>SUM(M19:P19)</f>
        <v>36755</v>
      </c>
      <c r="M36" s="1212">
        <f>SUM(M21:P21)</f>
        <v>36702</v>
      </c>
      <c r="N36" s="1211">
        <f>SUM(M23:P23)</f>
        <v>36757</v>
      </c>
      <c r="O36" s="1212">
        <f>SUM(M25:P25)</f>
        <v>36905</v>
      </c>
      <c r="P36" s="1211">
        <f>SUM(M27:P27)</f>
        <v>36994</v>
      </c>
      <c r="Q36" s="1212">
        <f>SUM(M29:P29)</f>
        <v>36941</v>
      </c>
      <c r="R36" s="1211">
        <f>SUM(M31:P31)</f>
        <v>36765</v>
      </c>
      <c r="S36" s="1206"/>
      <c r="V36" s="1213"/>
    </row>
    <row r="37" spans="1:22" ht="16.5" customHeight="1" thickBot="1" x14ac:dyDescent="0.3">
      <c r="A37" s="1214"/>
      <c r="B37" s="1215" t="s">
        <v>175</v>
      </c>
      <c r="C37" s="1216"/>
      <c r="D37" s="1216"/>
      <c r="E37" s="1216"/>
      <c r="F37" s="1216"/>
      <c r="G37" s="1217">
        <f>SUM(Q9:S9)</f>
        <v>37741</v>
      </c>
      <c r="H37" s="1218">
        <f>SUM(Q11:S11)</f>
        <v>37878</v>
      </c>
      <c r="I37" s="1219">
        <f>SUM(Q13:S13)</f>
        <v>37965</v>
      </c>
      <c r="J37" s="1218">
        <f>SUM(Q15:S15)</f>
        <v>38016</v>
      </c>
      <c r="K37" s="1219">
        <f>SUM(Q17:S17)</f>
        <v>38083</v>
      </c>
      <c r="L37" s="1218">
        <f>SUM(Q19:S19)</f>
        <v>38247</v>
      </c>
      <c r="M37" s="1219">
        <f>SUM(Q21,R21,S21)</f>
        <v>38256</v>
      </c>
      <c r="N37" s="1218">
        <f>SUM(Q23:S23)</f>
        <v>38338</v>
      </c>
      <c r="O37" s="1219">
        <f>SUM(Q25:S25)</f>
        <v>38396</v>
      </c>
      <c r="P37" s="1218">
        <f>SUM(Q27:S27)</f>
        <v>38536</v>
      </c>
      <c r="Q37" s="1219">
        <f>SUM(Q29:S29)</f>
        <v>38472</v>
      </c>
      <c r="R37" s="1218">
        <f>SUM(Q31:S31)</f>
        <v>38395</v>
      </c>
      <c r="S37" s="1220"/>
      <c r="V37" s="1214"/>
    </row>
    <row r="38" spans="1:22" ht="18.75" customHeight="1" thickBot="1" x14ac:dyDescent="0.3">
      <c r="A38" s="1123"/>
      <c r="B38" s="1221"/>
      <c r="C38" s="1222" t="s">
        <v>176</v>
      </c>
      <c r="D38" s="1222"/>
      <c r="E38" s="1222"/>
      <c r="F38" s="1222"/>
      <c r="G38" s="1223"/>
      <c r="H38" s="1223"/>
      <c r="I38" s="1223"/>
      <c r="J38" s="1223"/>
      <c r="K38" s="1223"/>
      <c r="L38" s="1224"/>
      <c r="M38" s="1224"/>
      <c r="N38" s="1224"/>
      <c r="O38" s="1224"/>
      <c r="P38" s="1224"/>
      <c r="Q38" s="1224"/>
      <c r="R38" s="1224"/>
      <c r="S38" s="1225"/>
      <c r="V38" s="1123"/>
    </row>
  </sheetData>
  <pageMargins left="0.78740157499999996" right="0.78740157499999996" top="0.85" bottom="0.81" header="0.4921259845" footer="0.4921259845"/>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V574"/>
  <sheetViews>
    <sheetView topLeftCell="A529" zoomScale="86" zoomScaleNormal="86" workbookViewId="0">
      <selection activeCell="C59" sqref="C59"/>
    </sheetView>
  </sheetViews>
  <sheetFormatPr baseColWidth="10" defaultRowHeight="12.75" x14ac:dyDescent="0.2"/>
  <cols>
    <col min="1" max="1" width="0.85546875" customWidth="1"/>
    <col min="2" max="2" width="13.5703125" customWidth="1"/>
    <col min="3" max="14" width="8.7109375" customWidth="1"/>
    <col min="15" max="15" width="9.42578125" customWidth="1"/>
    <col min="16" max="19" width="8.7109375" customWidth="1"/>
    <col min="20" max="20" width="0.140625" customWidth="1"/>
    <col min="21" max="21" width="7.7109375" hidden="1" customWidth="1"/>
    <col min="22" max="22" width="0.5703125" customWidth="1"/>
  </cols>
  <sheetData>
    <row r="1" spans="1:22" ht="25.5" customHeight="1" thickBot="1" x14ac:dyDescent="0.3">
      <c r="A1" s="620"/>
      <c r="B1" s="1126" t="s">
        <v>177</v>
      </c>
      <c r="C1" s="1127"/>
      <c r="D1" s="1127"/>
      <c r="E1" s="1127"/>
      <c r="F1" s="1127"/>
      <c r="G1" s="1127"/>
      <c r="H1" s="1127"/>
      <c r="I1" s="1127"/>
      <c r="J1" s="1127"/>
      <c r="K1" s="1127"/>
      <c r="L1" s="1127"/>
      <c r="M1" s="1127"/>
      <c r="N1" s="1127"/>
      <c r="O1" s="1127"/>
      <c r="P1" s="1127"/>
      <c r="Q1" s="1127"/>
      <c r="R1" s="1127"/>
      <c r="S1" s="1127"/>
      <c r="T1" s="273"/>
      <c r="U1" s="273"/>
      <c r="V1" s="6"/>
    </row>
    <row r="2" spans="1:22" ht="34.5" customHeight="1" thickBot="1" x14ac:dyDescent="0.25">
      <c r="A2" s="270">
        <v>0</v>
      </c>
      <c r="B2" s="1128" t="s">
        <v>165</v>
      </c>
      <c r="C2" s="272"/>
      <c r="D2" s="1129"/>
      <c r="E2" s="272"/>
      <c r="F2" s="272"/>
      <c r="G2" s="272"/>
      <c r="H2" s="272"/>
      <c r="I2" s="272"/>
      <c r="J2" s="1226" t="s">
        <v>24</v>
      </c>
      <c r="K2" s="272"/>
      <c r="L2" s="272"/>
      <c r="M2" s="272"/>
      <c r="N2" s="272"/>
      <c r="O2" s="272"/>
      <c r="P2" s="272"/>
      <c r="Q2" s="272"/>
      <c r="R2" s="272"/>
      <c r="S2" s="272"/>
      <c r="T2" s="272"/>
      <c r="U2" s="272"/>
      <c r="V2" s="12"/>
    </row>
    <row r="3" spans="1:22" ht="13.5" hidden="1" thickBot="1" x14ac:dyDescent="0.25">
      <c r="A3" s="270"/>
      <c r="B3" s="1130"/>
      <c r="C3" s="272"/>
      <c r="D3" s="272"/>
      <c r="E3" s="272"/>
      <c r="F3" s="272"/>
      <c r="G3" s="272"/>
      <c r="H3" s="272"/>
      <c r="I3" s="272"/>
      <c r="J3" s="272"/>
      <c r="K3" s="272"/>
      <c r="L3" s="272"/>
      <c r="M3" s="272"/>
      <c r="N3" s="272"/>
      <c r="O3" s="272"/>
      <c r="P3" s="272"/>
      <c r="Q3" s="272"/>
      <c r="R3" s="272"/>
      <c r="S3" s="272"/>
      <c r="T3" s="272"/>
      <c r="U3" s="272"/>
      <c r="V3" s="12"/>
    </row>
    <row r="4" spans="1:22" ht="13.5" hidden="1" thickBot="1" x14ac:dyDescent="0.25">
      <c r="A4" s="270"/>
      <c r="B4" s="1130"/>
      <c r="C4" s="272"/>
      <c r="D4" s="272"/>
      <c r="E4" s="272"/>
      <c r="F4" s="272"/>
      <c r="G4" s="272"/>
      <c r="H4" s="272"/>
      <c r="I4" s="272"/>
      <c r="J4" s="272"/>
      <c r="K4" s="272"/>
      <c r="L4" s="272"/>
      <c r="M4" s="272"/>
      <c r="N4" s="272"/>
      <c r="O4" s="272"/>
      <c r="P4" s="272"/>
      <c r="Q4" s="272"/>
      <c r="R4" s="272"/>
      <c r="S4" s="272"/>
      <c r="T4" s="272"/>
      <c r="U4" s="272"/>
      <c r="V4" s="12"/>
    </row>
    <row r="5" spans="1:22" ht="27.75" customHeight="1" thickBot="1" x14ac:dyDescent="0.35">
      <c r="A5" s="270"/>
      <c r="B5" s="1131" t="s">
        <v>166</v>
      </c>
      <c r="C5" s="622"/>
      <c r="D5" s="1132" t="s">
        <v>167</v>
      </c>
      <c r="E5" s="622"/>
      <c r="F5" s="622"/>
      <c r="G5" s="622"/>
      <c r="H5" s="624"/>
      <c r="I5" s="1133" t="s">
        <v>168</v>
      </c>
      <c r="J5" s="1134"/>
      <c r="K5" s="1134"/>
      <c r="L5" s="1135"/>
      <c r="M5" s="1136" t="s">
        <v>169</v>
      </c>
      <c r="N5" s="1137"/>
      <c r="O5" s="1137"/>
      <c r="P5" s="1138"/>
      <c r="Q5" s="1139"/>
      <c r="R5" s="1140" t="s">
        <v>170</v>
      </c>
      <c r="S5" s="1141"/>
      <c r="T5" s="272"/>
      <c r="U5" s="272"/>
      <c r="V5" s="12"/>
    </row>
    <row r="6" spans="1:22" ht="51" customHeight="1" thickBot="1" x14ac:dyDescent="0.25">
      <c r="A6" s="270"/>
      <c r="B6" s="272"/>
      <c r="C6" s="1142"/>
      <c r="D6" s="277"/>
      <c r="E6" s="277"/>
      <c r="F6" s="277"/>
      <c r="G6" s="277"/>
      <c r="H6" s="278"/>
      <c r="I6" s="1142"/>
      <c r="J6" s="277"/>
      <c r="K6" s="277"/>
      <c r="L6" s="278"/>
      <c r="M6" s="1142"/>
      <c r="N6" s="277"/>
      <c r="O6" s="277"/>
      <c r="P6" s="278"/>
      <c r="Q6" s="272"/>
      <c r="R6" s="272"/>
      <c r="S6" s="272"/>
      <c r="T6" s="272"/>
      <c r="U6" s="272"/>
      <c r="V6" s="12"/>
    </row>
    <row r="7" spans="1:22" ht="20.25" customHeight="1" thickBot="1" x14ac:dyDescent="0.3">
      <c r="A7" s="1143"/>
      <c r="B7" s="1144" t="s">
        <v>171</v>
      </c>
      <c r="C7" s="645">
        <v>53111</v>
      </c>
      <c r="D7" s="1145">
        <v>53113</v>
      </c>
      <c r="E7" s="1146">
        <v>53115</v>
      </c>
      <c r="F7" s="1147">
        <v>53117</v>
      </c>
      <c r="G7" s="1146">
        <v>53119</v>
      </c>
      <c r="H7" s="1145">
        <v>53121</v>
      </c>
      <c r="I7" s="1146">
        <v>53123</v>
      </c>
      <c r="J7" s="1145">
        <v>53125</v>
      </c>
      <c r="K7" s="1146">
        <v>53127</v>
      </c>
      <c r="L7" s="1145">
        <v>53129</v>
      </c>
      <c r="M7" s="1146">
        <v>53173</v>
      </c>
      <c r="N7" s="1145">
        <v>53175</v>
      </c>
      <c r="O7" s="1146">
        <v>53177</v>
      </c>
      <c r="P7" s="1145">
        <v>53179</v>
      </c>
      <c r="Q7" s="1146">
        <v>53225</v>
      </c>
      <c r="R7" s="1145">
        <v>53227</v>
      </c>
      <c r="S7" s="1146">
        <v>53229</v>
      </c>
      <c r="T7" s="1148"/>
      <c r="U7" s="1149"/>
      <c r="V7" s="1150"/>
    </row>
    <row r="8" spans="1:22" ht="9" customHeight="1" thickBot="1" x14ac:dyDescent="0.25">
      <c r="A8" s="270"/>
      <c r="B8" s="1151"/>
      <c r="C8" s="1152"/>
      <c r="D8" s="1153"/>
      <c r="E8" s="1154"/>
      <c r="F8" s="1153"/>
      <c r="G8" s="1154"/>
      <c r="H8" s="1153"/>
      <c r="I8" s="1154"/>
      <c r="J8" s="1153"/>
      <c r="K8" s="1154"/>
      <c r="L8" s="1153"/>
      <c r="M8" s="1154"/>
      <c r="N8" s="1153"/>
      <c r="O8" s="1154"/>
      <c r="P8" s="1153"/>
      <c r="Q8" s="1154"/>
      <c r="R8" s="1153"/>
      <c r="S8" s="1154"/>
      <c r="T8" s="1155"/>
      <c r="U8" s="1156"/>
      <c r="V8" s="12"/>
    </row>
    <row r="9" spans="1:22" ht="27" customHeight="1" x14ac:dyDescent="0.4">
      <c r="A9" s="270"/>
      <c r="B9" s="1227" t="s">
        <v>2</v>
      </c>
      <c r="C9" s="1228">
        <v>6635</v>
      </c>
      <c r="D9" s="1229">
        <v>13661</v>
      </c>
      <c r="E9" s="1230">
        <v>7116</v>
      </c>
      <c r="F9" s="1229">
        <v>8916</v>
      </c>
      <c r="G9" s="1230">
        <v>8124</v>
      </c>
      <c r="H9" s="1229">
        <v>5992</v>
      </c>
      <c r="I9" s="1231">
        <v>9939</v>
      </c>
      <c r="J9" s="1232">
        <v>7573</v>
      </c>
      <c r="K9" s="1231">
        <v>15235</v>
      </c>
      <c r="L9" s="1232">
        <v>6181</v>
      </c>
      <c r="M9" s="1233">
        <v>5252</v>
      </c>
      <c r="N9" s="1234">
        <v>9018</v>
      </c>
      <c r="O9" s="1233">
        <v>9709</v>
      </c>
      <c r="P9" s="1234">
        <v>7328</v>
      </c>
      <c r="Q9" s="1235">
        <v>9560</v>
      </c>
      <c r="R9" s="1236">
        <v>8806</v>
      </c>
      <c r="S9" s="1235">
        <v>11985</v>
      </c>
      <c r="T9" s="1167"/>
      <c r="U9" s="1168"/>
      <c r="V9" s="12"/>
    </row>
    <row r="10" spans="1:22" ht="6.75" customHeight="1" thickBot="1" x14ac:dyDescent="0.25">
      <c r="A10" s="270"/>
      <c r="B10" s="1169"/>
      <c r="C10" s="1237"/>
      <c r="D10" s="1238"/>
      <c r="E10" s="1239"/>
      <c r="F10" s="1238"/>
      <c r="G10" s="1239"/>
      <c r="H10" s="1238"/>
      <c r="I10" s="1239"/>
      <c r="J10" s="1238"/>
      <c r="K10" s="1239"/>
      <c r="L10" s="1238"/>
      <c r="M10" s="1239"/>
      <c r="N10" s="1238"/>
      <c r="O10" s="1239"/>
      <c r="P10" s="1238"/>
      <c r="Q10" s="1239"/>
      <c r="R10" s="1238"/>
      <c r="S10" s="1239"/>
      <c r="T10" s="1173"/>
      <c r="U10" s="1174"/>
      <c r="V10" s="12"/>
    </row>
    <row r="11" spans="1:22" ht="27" customHeight="1" x14ac:dyDescent="0.4">
      <c r="A11" s="270"/>
      <c r="B11" s="1227" t="s">
        <v>3</v>
      </c>
      <c r="C11" s="1228">
        <v>583</v>
      </c>
      <c r="D11" s="1229">
        <v>45588</v>
      </c>
      <c r="E11" s="1230">
        <v>213</v>
      </c>
      <c r="F11" s="1229">
        <v>598</v>
      </c>
      <c r="G11" s="1230">
        <v>713</v>
      </c>
      <c r="H11" s="1229">
        <v>1610</v>
      </c>
      <c r="I11" s="1231">
        <v>404</v>
      </c>
      <c r="J11" s="1232">
        <v>132</v>
      </c>
      <c r="K11" s="1231">
        <v>242</v>
      </c>
      <c r="L11" s="1232">
        <v>182</v>
      </c>
      <c r="M11" s="1233">
        <v>158</v>
      </c>
      <c r="N11" s="1234">
        <v>372</v>
      </c>
      <c r="O11" s="1233">
        <v>221</v>
      </c>
      <c r="P11" s="1234">
        <v>296</v>
      </c>
      <c r="Q11" s="1235">
        <v>351</v>
      </c>
      <c r="R11" s="1236">
        <v>618</v>
      </c>
      <c r="S11" s="1235">
        <v>581</v>
      </c>
      <c r="T11" s="1167"/>
      <c r="U11" s="1168"/>
      <c r="V11" s="12"/>
    </row>
    <row r="12" spans="1:22" ht="6.75" customHeight="1" thickBot="1" x14ac:dyDescent="0.25">
      <c r="A12" s="270"/>
      <c r="B12" s="1169"/>
      <c r="C12" s="1237"/>
      <c r="D12" s="1238"/>
      <c r="E12" s="1239"/>
      <c r="F12" s="1238"/>
      <c r="G12" s="1239"/>
      <c r="H12" s="1238"/>
      <c r="I12" s="1239"/>
      <c r="J12" s="1238"/>
      <c r="K12" s="1239"/>
      <c r="L12" s="1238"/>
      <c r="M12" s="1239"/>
      <c r="N12" s="1238"/>
      <c r="O12" s="1239"/>
      <c r="P12" s="1238"/>
      <c r="Q12" s="1239"/>
      <c r="R12" s="1238"/>
      <c r="S12" s="1239"/>
      <c r="T12" s="1173"/>
      <c r="U12" s="1174"/>
      <c r="V12" s="12"/>
    </row>
    <row r="13" spans="1:22" ht="27" customHeight="1" x14ac:dyDescent="0.4">
      <c r="A13" s="270"/>
      <c r="B13" s="1227" t="s">
        <v>4</v>
      </c>
      <c r="C13" s="1228">
        <v>494</v>
      </c>
      <c r="D13" s="1229">
        <v>305</v>
      </c>
      <c r="E13" s="1230">
        <v>499</v>
      </c>
      <c r="F13" s="1229">
        <v>684</v>
      </c>
      <c r="G13" s="1230">
        <v>421</v>
      </c>
      <c r="H13" s="1229">
        <v>476</v>
      </c>
      <c r="I13" s="1231">
        <v>815</v>
      </c>
      <c r="J13" s="1232">
        <v>551</v>
      </c>
      <c r="K13" s="1231">
        <v>511</v>
      </c>
      <c r="L13" s="1232">
        <v>507</v>
      </c>
      <c r="M13" s="1233">
        <v>349</v>
      </c>
      <c r="N13" s="1234">
        <v>508</v>
      </c>
      <c r="O13" s="1233">
        <v>497</v>
      </c>
      <c r="P13" s="1234">
        <v>460</v>
      </c>
      <c r="Q13" s="1235">
        <v>904</v>
      </c>
      <c r="R13" s="1236">
        <v>791</v>
      </c>
      <c r="S13" s="1235">
        <v>1077</v>
      </c>
      <c r="T13" s="1167"/>
      <c r="U13" s="1168"/>
      <c r="V13" s="12"/>
    </row>
    <row r="14" spans="1:22" ht="6.75" customHeight="1" thickBot="1" x14ac:dyDescent="0.25">
      <c r="A14" s="270"/>
      <c r="B14" s="1169"/>
      <c r="C14" s="1237"/>
      <c r="D14" s="1238"/>
      <c r="E14" s="1239"/>
      <c r="F14" s="1238"/>
      <c r="G14" s="1239"/>
      <c r="H14" s="1238"/>
      <c r="I14" s="1239"/>
      <c r="J14" s="1238"/>
      <c r="K14" s="1239"/>
      <c r="L14" s="1238"/>
      <c r="M14" s="1239"/>
      <c r="N14" s="1238"/>
      <c r="O14" s="1239"/>
      <c r="P14" s="1238"/>
      <c r="Q14" s="1239"/>
      <c r="R14" s="1238"/>
      <c r="S14" s="1239"/>
      <c r="T14" s="1173"/>
      <c r="U14" s="1174"/>
      <c r="V14" s="12"/>
    </row>
    <row r="15" spans="1:22" ht="27" customHeight="1" x14ac:dyDescent="0.4">
      <c r="A15" s="270"/>
      <c r="B15" s="1227" t="s">
        <v>18</v>
      </c>
      <c r="C15" s="1228">
        <v>193</v>
      </c>
      <c r="D15" s="1229">
        <v>6</v>
      </c>
      <c r="E15" s="1230">
        <v>0</v>
      </c>
      <c r="F15" s="1229">
        <v>14</v>
      </c>
      <c r="G15" s="1230">
        <v>0</v>
      </c>
      <c r="H15" s="1229">
        <v>5</v>
      </c>
      <c r="I15" s="1231">
        <v>17</v>
      </c>
      <c r="J15" s="1232">
        <v>1</v>
      </c>
      <c r="K15" s="1231">
        <v>3</v>
      </c>
      <c r="L15" s="1232">
        <v>6</v>
      </c>
      <c r="M15" s="1233">
        <v>1</v>
      </c>
      <c r="N15" s="1234">
        <v>3</v>
      </c>
      <c r="O15" s="1233">
        <v>1</v>
      </c>
      <c r="P15" s="1234">
        <v>0</v>
      </c>
      <c r="Q15" s="1235">
        <v>0</v>
      </c>
      <c r="R15" s="1236">
        <v>1</v>
      </c>
      <c r="S15" s="1235">
        <v>7</v>
      </c>
      <c r="T15" s="1167"/>
      <c r="U15" s="1168"/>
      <c r="V15" s="12"/>
    </row>
    <row r="16" spans="1:22" ht="6.75" customHeight="1" thickBot="1" x14ac:dyDescent="0.25">
      <c r="A16" s="270"/>
      <c r="B16" s="1169"/>
      <c r="C16" s="1237"/>
      <c r="D16" s="1238"/>
      <c r="E16" s="1239"/>
      <c r="F16" s="1238"/>
      <c r="G16" s="1239"/>
      <c r="H16" s="1238"/>
      <c r="I16" s="1239"/>
      <c r="J16" s="1238"/>
      <c r="K16" s="1239"/>
      <c r="L16" s="1238"/>
      <c r="M16" s="1239"/>
      <c r="N16" s="1238"/>
      <c r="O16" s="1239"/>
      <c r="P16" s="1238"/>
      <c r="Q16" s="1239"/>
      <c r="R16" s="1238"/>
      <c r="S16" s="1239"/>
      <c r="T16" s="1173"/>
      <c r="U16" s="1174"/>
      <c r="V16" s="12"/>
    </row>
    <row r="17" spans="1:22" ht="27" customHeight="1" x14ac:dyDescent="0.25">
      <c r="A17" s="270"/>
      <c r="B17" s="1240" t="s">
        <v>106</v>
      </c>
      <c r="C17" s="1228">
        <v>40</v>
      </c>
      <c r="D17" s="1229">
        <v>38</v>
      </c>
      <c r="E17" s="1230">
        <v>37</v>
      </c>
      <c r="F17" s="1229">
        <v>34</v>
      </c>
      <c r="G17" s="1230">
        <v>18</v>
      </c>
      <c r="H17" s="1229">
        <v>60</v>
      </c>
      <c r="I17" s="1231">
        <v>35</v>
      </c>
      <c r="J17" s="1232">
        <v>22</v>
      </c>
      <c r="K17" s="1231">
        <v>20</v>
      </c>
      <c r="L17" s="1232">
        <v>15</v>
      </c>
      <c r="M17" s="1233">
        <v>7</v>
      </c>
      <c r="N17" s="1234">
        <v>30</v>
      </c>
      <c r="O17" s="1233">
        <v>41</v>
      </c>
      <c r="P17" s="1234">
        <v>48</v>
      </c>
      <c r="Q17" s="1235">
        <v>44</v>
      </c>
      <c r="R17" s="1236">
        <v>44</v>
      </c>
      <c r="S17" s="1235">
        <v>53</v>
      </c>
      <c r="T17" s="1167"/>
      <c r="U17" s="1168"/>
      <c r="V17" s="12"/>
    </row>
    <row r="18" spans="1:22" ht="6.75" customHeight="1" thickBot="1" x14ac:dyDescent="0.25">
      <c r="A18" s="270"/>
      <c r="B18" s="1169"/>
      <c r="C18" s="1237"/>
      <c r="D18" s="1238"/>
      <c r="E18" s="1239"/>
      <c r="F18" s="1238"/>
      <c r="G18" s="1239"/>
      <c r="H18" s="1238"/>
      <c r="I18" s="1239"/>
      <c r="J18" s="1238"/>
      <c r="K18" s="1239"/>
      <c r="L18" s="1238"/>
      <c r="M18" s="1239"/>
      <c r="N18" s="1238"/>
      <c r="O18" s="1239"/>
      <c r="P18" s="1238"/>
      <c r="Q18" s="1239"/>
      <c r="R18" s="1238"/>
      <c r="S18" s="1239"/>
      <c r="T18" s="1173"/>
      <c r="U18" s="1174"/>
      <c r="V18" s="12"/>
    </row>
    <row r="19" spans="1:22" ht="27" customHeight="1" x14ac:dyDescent="0.25">
      <c r="A19" s="270"/>
      <c r="B19" s="1240" t="s">
        <v>178</v>
      </c>
      <c r="C19" s="1228">
        <v>29</v>
      </c>
      <c r="D19" s="1229">
        <v>5</v>
      </c>
      <c r="E19" s="1230">
        <v>2</v>
      </c>
      <c r="F19" s="1229">
        <v>6</v>
      </c>
      <c r="G19" s="1230">
        <v>35</v>
      </c>
      <c r="H19" s="1229">
        <v>24</v>
      </c>
      <c r="I19" s="1231">
        <v>5</v>
      </c>
      <c r="J19" s="1232">
        <v>1</v>
      </c>
      <c r="K19" s="1231">
        <v>3</v>
      </c>
      <c r="L19" s="1232">
        <v>1</v>
      </c>
      <c r="M19" s="1233">
        <v>1</v>
      </c>
      <c r="N19" s="1234">
        <v>5</v>
      </c>
      <c r="O19" s="1233">
        <v>0</v>
      </c>
      <c r="P19" s="1234">
        <v>0</v>
      </c>
      <c r="Q19" s="1235">
        <v>5</v>
      </c>
      <c r="R19" s="1236">
        <v>29</v>
      </c>
      <c r="S19" s="1235">
        <v>6</v>
      </c>
      <c r="T19" s="1167"/>
      <c r="U19" s="1168"/>
      <c r="V19" s="12"/>
    </row>
    <row r="20" spans="1:22" ht="6.75" customHeight="1" thickBot="1" x14ac:dyDescent="0.3">
      <c r="A20" s="270"/>
      <c r="B20" s="1175"/>
      <c r="C20" s="1237"/>
      <c r="D20" s="1238"/>
      <c r="E20" s="1239"/>
      <c r="F20" s="1238"/>
      <c r="G20" s="1239"/>
      <c r="H20" s="1238"/>
      <c r="I20" s="1239"/>
      <c r="J20" s="1238"/>
      <c r="K20" s="1239"/>
      <c r="L20" s="1238"/>
      <c r="M20" s="1239"/>
      <c r="N20" s="1238"/>
      <c r="O20" s="1239"/>
      <c r="P20" s="1238"/>
      <c r="Q20" s="1239"/>
      <c r="R20" s="1238"/>
      <c r="S20" s="1239"/>
      <c r="T20" s="1173"/>
      <c r="U20" s="1174"/>
      <c r="V20" s="12"/>
    </row>
    <row r="21" spans="1:22" ht="27" customHeight="1" x14ac:dyDescent="0.25">
      <c r="A21" s="270"/>
      <c r="B21" s="1241" t="s">
        <v>8</v>
      </c>
      <c r="C21" s="1228">
        <v>414</v>
      </c>
      <c r="D21" s="1229">
        <v>1241</v>
      </c>
      <c r="E21" s="1230">
        <v>376</v>
      </c>
      <c r="F21" s="1229">
        <v>684</v>
      </c>
      <c r="G21" s="1230">
        <v>447</v>
      </c>
      <c r="H21" s="1229">
        <v>551</v>
      </c>
      <c r="I21" s="1231">
        <v>681</v>
      </c>
      <c r="J21" s="1232">
        <v>439</v>
      </c>
      <c r="K21" s="1231">
        <v>366</v>
      </c>
      <c r="L21" s="1232">
        <v>315</v>
      </c>
      <c r="M21" s="1233">
        <v>656</v>
      </c>
      <c r="N21" s="1234">
        <v>848</v>
      </c>
      <c r="O21" s="1233">
        <v>961</v>
      </c>
      <c r="P21" s="1234">
        <v>482</v>
      </c>
      <c r="Q21" s="1235">
        <v>656</v>
      </c>
      <c r="R21" s="1236">
        <v>848</v>
      </c>
      <c r="S21" s="1235">
        <v>961</v>
      </c>
      <c r="T21" s="1167"/>
      <c r="U21" s="1168"/>
      <c r="V21" s="12"/>
    </row>
    <row r="22" spans="1:22" ht="6.75" customHeight="1" thickBot="1" x14ac:dyDescent="0.3">
      <c r="A22" s="270"/>
      <c r="B22" s="1175"/>
      <c r="C22" s="1237"/>
      <c r="D22" s="1238"/>
      <c r="E22" s="1239"/>
      <c r="F22" s="1238"/>
      <c r="G22" s="1239"/>
      <c r="H22" s="1238"/>
      <c r="I22" s="1239"/>
      <c r="J22" s="1238"/>
      <c r="K22" s="1239"/>
      <c r="L22" s="1238"/>
      <c r="M22" s="1239"/>
      <c r="N22" s="1238"/>
      <c r="O22" s="1239"/>
      <c r="P22" s="1238"/>
      <c r="Q22" s="1239"/>
      <c r="R22" s="1238"/>
      <c r="S22" s="1239"/>
      <c r="T22" s="1173"/>
      <c r="U22" s="1174"/>
      <c r="V22" s="12"/>
    </row>
    <row r="23" spans="1:22" ht="27" customHeight="1" x14ac:dyDescent="0.25">
      <c r="A23" s="270"/>
      <c r="B23" s="1240" t="s">
        <v>179</v>
      </c>
      <c r="C23" s="1228">
        <v>95</v>
      </c>
      <c r="D23" s="1229">
        <v>90</v>
      </c>
      <c r="E23" s="1230">
        <v>87</v>
      </c>
      <c r="F23" s="1229">
        <v>86</v>
      </c>
      <c r="G23" s="1230">
        <v>123</v>
      </c>
      <c r="H23" s="1229">
        <v>75</v>
      </c>
      <c r="I23" s="1231">
        <v>65</v>
      </c>
      <c r="J23" s="1232">
        <v>47</v>
      </c>
      <c r="K23" s="1231">
        <v>63</v>
      </c>
      <c r="L23" s="1232">
        <v>56</v>
      </c>
      <c r="M23" s="1233">
        <v>32</v>
      </c>
      <c r="N23" s="1234">
        <v>59</v>
      </c>
      <c r="O23" s="1233">
        <v>72</v>
      </c>
      <c r="P23" s="1234">
        <v>44</v>
      </c>
      <c r="Q23" s="1235">
        <v>93</v>
      </c>
      <c r="R23" s="1236">
        <v>89</v>
      </c>
      <c r="S23" s="1235">
        <v>120</v>
      </c>
      <c r="T23" s="1167"/>
      <c r="U23" s="1168"/>
      <c r="V23" s="12"/>
    </row>
    <row r="24" spans="1:22" ht="7.5" customHeight="1" thickBot="1" x14ac:dyDescent="0.3">
      <c r="A24" s="270"/>
      <c r="B24" s="1175"/>
      <c r="C24" s="1170"/>
      <c r="D24" s="1171"/>
      <c r="E24" s="1172"/>
      <c r="F24" s="1171"/>
      <c r="G24" s="1172"/>
      <c r="H24" s="1171"/>
      <c r="I24" s="1172"/>
      <c r="J24" s="1171"/>
      <c r="K24" s="1172"/>
      <c r="L24" s="1171"/>
      <c r="M24" s="1172"/>
      <c r="N24" s="1171"/>
      <c r="O24" s="1172"/>
      <c r="P24" s="1171"/>
      <c r="Q24" s="1172"/>
      <c r="R24" s="1171"/>
      <c r="S24" s="1172"/>
      <c r="T24" s="1173"/>
      <c r="U24" s="1174"/>
      <c r="V24" s="12"/>
    </row>
    <row r="25" spans="1:22" ht="21.75" hidden="1" customHeight="1" thickBot="1" x14ac:dyDescent="0.3">
      <c r="A25" s="270"/>
      <c r="B25" s="1157"/>
      <c r="C25" s="1158"/>
      <c r="D25" s="1159"/>
      <c r="E25" s="1160"/>
      <c r="F25" s="1159"/>
      <c r="G25" s="1160"/>
      <c r="H25" s="1159"/>
      <c r="I25" s="1161"/>
      <c r="J25" s="1162"/>
      <c r="K25" s="1161"/>
      <c r="L25" s="1162"/>
      <c r="M25" s="1163"/>
      <c r="N25" s="1164"/>
      <c r="O25" s="1163"/>
      <c r="P25" s="1164"/>
      <c r="Q25" s="1165"/>
      <c r="R25" s="1166"/>
      <c r="S25" s="1165"/>
      <c r="T25" s="1167"/>
      <c r="U25" s="1168"/>
      <c r="V25" s="12"/>
    </row>
    <row r="26" spans="1:22" ht="6.75" hidden="1" customHeight="1" thickBot="1" x14ac:dyDescent="0.3">
      <c r="A26" s="270"/>
      <c r="B26" s="1175"/>
      <c r="C26" s="1170"/>
      <c r="D26" s="1171"/>
      <c r="E26" s="1172"/>
      <c r="F26" s="1171"/>
      <c r="G26" s="1172"/>
      <c r="H26" s="1171"/>
      <c r="I26" s="1172"/>
      <c r="J26" s="1171"/>
      <c r="K26" s="1172"/>
      <c r="L26" s="1171"/>
      <c r="M26" s="1172"/>
      <c r="N26" s="1171"/>
      <c r="O26" s="1172"/>
      <c r="P26" s="1171"/>
      <c r="Q26" s="1172"/>
      <c r="R26" s="1171"/>
      <c r="S26" s="1172"/>
      <c r="T26" s="1173"/>
      <c r="U26" s="1174"/>
      <c r="V26" s="12"/>
    </row>
    <row r="27" spans="1:22" ht="21.75" hidden="1" customHeight="1" thickBot="1" x14ac:dyDescent="0.3">
      <c r="A27" s="270"/>
      <c r="B27" s="1157"/>
      <c r="C27" s="1158"/>
      <c r="D27" s="1159"/>
      <c r="E27" s="1160"/>
      <c r="F27" s="1159"/>
      <c r="G27" s="1160"/>
      <c r="H27" s="1159"/>
      <c r="I27" s="1161"/>
      <c r="J27" s="1162"/>
      <c r="K27" s="1161"/>
      <c r="L27" s="1162"/>
      <c r="M27" s="1163"/>
      <c r="N27" s="1164"/>
      <c r="O27" s="1163"/>
      <c r="P27" s="1164"/>
      <c r="Q27" s="1165"/>
      <c r="R27" s="1166"/>
      <c r="S27" s="1165"/>
      <c r="T27" s="1167"/>
      <c r="U27" s="1168"/>
      <c r="V27" s="12"/>
    </row>
    <row r="28" spans="1:22" ht="7.5" hidden="1" customHeight="1" thickBot="1" x14ac:dyDescent="0.3">
      <c r="A28" s="270"/>
      <c r="B28" s="1175"/>
      <c r="C28" s="1170"/>
      <c r="D28" s="1171"/>
      <c r="E28" s="1172"/>
      <c r="F28" s="1171"/>
      <c r="G28" s="1172"/>
      <c r="H28" s="1171"/>
      <c r="I28" s="1172"/>
      <c r="J28" s="1171"/>
      <c r="K28" s="1172"/>
      <c r="L28" s="1171"/>
      <c r="M28" s="1172"/>
      <c r="N28" s="1171"/>
      <c r="O28" s="1172"/>
      <c r="P28" s="1171"/>
      <c r="Q28" s="1172"/>
      <c r="R28" s="1171"/>
      <c r="S28" s="1172"/>
      <c r="T28" s="1173"/>
      <c r="U28" s="1174"/>
      <c r="V28" s="12"/>
    </row>
    <row r="29" spans="1:22" ht="21.75" hidden="1" customHeight="1" thickBot="1" x14ac:dyDescent="0.3">
      <c r="A29" s="270"/>
      <c r="B29" s="1157"/>
      <c r="C29" s="1158"/>
      <c r="D29" s="1159"/>
      <c r="E29" s="1160"/>
      <c r="F29" s="1159"/>
      <c r="G29" s="1160"/>
      <c r="H29" s="1159"/>
      <c r="I29" s="1161"/>
      <c r="J29" s="1162"/>
      <c r="K29" s="1161"/>
      <c r="L29" s="1162"/>
      <c r="M29" s="1163"/>
      <c r="N29" s="1164"/>
      <c r="O29" s="1163"/>
      <c r="P29" s="1164"/>
      <c r="Q29" s="1165"/>
      <c r="R29" s="1166"/>
      <c r="S29" s="1165"/>
      <c r="T29" s="1167"/>
      <c r="U29" s="1168"/>
      <c r="V29" s="12"/>
    </row>
    <row r="30" spans="1:22" ht="7.5" hidden="1" customHeight="1" thickBot="1" x14ac:dyDescent="0.3">
      <c r="A30" s="270"/>
      <c r="B30" s="1176"/>
      <c r="C30" s="1177"/>
      <c r="D30" s="1178"/>
      <c r="E30" s="1179"/>
      <c r="F30" s="1178"/>
      <c r="G30" s="1179"/>
      <c r="H30" s="1178"/>
      <c r="I30" s="1179"/>
      <c r="J30" s="1178"/>
      <c r="K30" s="1179"/>
      <c r="L30" s="1178"/>
      <c r="M30" s="1179"/>
      <c r="N30" s="1178"/>
      <c r="O30" s="1179"/>
      <c r="P30" s="1178"/>
      <c r="Q30" s="1179"/>
      <c r="R30" s="1178"/>
      <c r="S30" s="1179"/>
      <c r="T30" s="1180"/>
      <c r="U30" s="1181"/>
      <c r="V30" s="12"/>
    </row>
    <row r="31" spans="1:22" ht="21.75" hidden="1" customHeight="1" thickBot="1" x14ac:dyDescent="0.3">
      <c r="A31" s="270"/>
      <c r="B31" s="1157"/>
      <c r="C31" s="1159"/>
      <c r="D31" s="1160"/>
      <c r="E31" s="1159"/>
      <c r="F31" s="1160"/>
      <c r="G31" s="1159"/>
      <c r="H31" s="1160"/>
      <c r="I31" s="1162"/>
      <c r="J31" s="1161"/>
      <c r="K31" s="1162"/>
      <c r="L31" s="1161"/>
      <c r="M31" s="1164"/>
      <c r="N31" s="1163"/>
      <c r="O31" s="1164"/>
      <c r="P31" s="1163"/>
      <c r="Q31" s="1166"/>
      <c r="R31" s="1165"/>
      <c r="S31" s="1166"/>
      <c r="T31" s="1182"/>
      <c r="U31" s="1167"/>
      <c r="V31" s="12"/>
    </row>
    <row r="32" spans="1:22" ht="9" hidden="1" customHeight="1" thickBot="1" x14ac:dyDescent="0.25">
      <c r="A32" s="270"/>
      <c r="B32" s="1183"/>
      <c r="C32" s="1184"/>
      <c r="D32" s="1185"/>
      <c r="E32" s="1184"/>
      <c r="F32" s="1185"/>
      <c r="G32" s="1184"/>
      <c r="H32" s="1185"/>
      <c r="I32" s="1184"/>
      <c r="J32" s="1185"/>
      <c r="K32" s="1184"/>
      <c r="L32" s="1185"/>
      <c r="M32" s="1184"/>
      <c r="N32" s="1185"/>
      <c r="O32" s="1184"/>
      <c r="P32" s="1185"/>
      <c r="Q32" s="1184"/>
      <c r="R32" s="1185"/>
      <c r="S32" s="1184"/>
      <c r="T32" s="1186"/>
      <c r="U32" s="1187"/>
      <c r="V32" s="12"/>
    </row>
    <row r="33" spans="1:22" ht="18.75" hidden="1" customHeight="1" thickBot="1" x14ac:dyDescent="0.25">
      <c r="A33" s="270"/>
      <c r="B33" s="1188"/>
      <c r="C33" s="1185"/>
      <c r="D33" s="1185"/>
      <c r="E33" s="1185"/>
      <c r="F33" s="1185"/>
      <c r="G33" s="1189" t="s">
        <v>24</v>
      </c>
      <c r="H33" s="1190" t="s">
        <v>28</v>
      </c>
      <c r="I33" s="1191" t="s">
        <v>29</v>
      </c>
      <c r="J33" s="1190" t="s">
        <v>30</v>
      </c>
      <c r="K33" s="1191" t="s">
        <v>31</v>
      </c>
      <c r="L33" s="1190" t="s">
        <v>32</v>
      </c>
      <c r="M33" s="1191" t="s">
        <v>35</v>
      </c>
      <c r="N33" s="1190" t="s">
        <v>36</v>
      </c>
      <c r="O33" s="1191" t="s">
        <v>91</v>
      </c>
      <c r="P33" s="1190" t="s">
        <v>38</v>
      </c>
      <c r="Q33" s="1191" t="s">
        <v>92</v>
      </c>
      <c r="R33" s="1190" t="s">
        <v>93</v>
      </c>
      <c r="S33" s="1192"/>
      <c r="T33" s="1186"/>
      <c r="U33" s="1193"/>
      <c r="V33" s="12"/>
    </row>
    <row r="34" spans="1:22" ht="15.75" hidden="1" thickBot="1" x14ac:dyDescent="0.3">
      <c r="A34" s="270"/>
      <c r="B34" s="1194" t="s">
        <v>172</v>
      </c>
      <c r="C34" s="1194"/>
      <c r="D34" s="1194"/>
      <c r="E34" s="1194"/>
      <c r="F34" s="1194"/>
      <c r="G34" s="1195">
        <f>SUM(C9:H9)</f>
        <v>50444</v>
      </c>
      <c r="H34" s="1196">
        <f>SUM(C11:H11)</f>
        <v>49305</v>
      </c>
      <c r="I34" s="1197">
        <f>SUM(C13:H13)</f>
        <v>2879</v>
      </c>
      <c r="J34" s="1196">
        <f>SUM(C15:H15)</f>
        <v>218</v>
      </c>
      <c r="K34" s="1197">
        <f>SUM(C17:H17)</f>
        <v>227</v>
      </c>
      <c r="L34" s="1196">
        <f>SUM(C19:H19)</f>
        <v>101</v>
      </c>
      <c r="M34" s="1197">
        <f>SUM(C21:H21)</f>
        <v>3713</v>
      </c>
      <c r="N34" s="1196">
        <f>SUM(C23:H23)</f>
        <v>556</v>
      </c>
      <c r="O34" s="1197">
        <f>SUM(C25:H25)</f>
        <v>0</v>
      </c>
      <c r="P34" s="1196">
        <f>SUM(C27:H27)</f>
        <v>0</v>
      </c>
      <c r="Q34" s="1197">
        <f>SUM(C29:H29)</f>
        <v>0</v>
      </c>
      <c r="R34" s="1196">
        <f>SUM(C31:H31)</f>
        <v>0</v>
      </c>
      <c r="S34" s="1198"/>
      <c r="T34" s="1199"/>
      <c r="U34" s="1200"/>
      <c r="V34" s="12"/>
    </row>
    <row r="35" spans="1:22" ht="15.75" hidden="1" customHeight="1" thickBot="1" x14ac:dyDescent="0.3">
      <c r="A35" s="275"/>
      <c r="B35" s="1201" t="s">
        <v>173</v>
      </c>
      <c r="C35" s="1202"/>
      <c r="D35" s="1202"/>
      <c r="E35" s="1202"/>
      <c r="F35" s="1202"/>
      <c r="G35" s="1203">
        <f>SUM(I9:L9)</f>
        <v>38928</v>
      </c>
      <c r="H35" s="1204">
        <f>SUM(I11:L11)</f>
        <v>960</v>
      </c>
      <c r="I35" s="1205">
        <f>SUM(I13:L13)</f>
        <v>2384</v>
      </c>
      <c r="J35" s="1204">
        <f>SUM(I15:L15)</f>
        <v>27</v>
      </c>
      <c r="K35" s="1205">
        <f>SUM(I17:L17)</f>
        <v>92</v>
      </c>
      <c r="L35" s="1204">
        <f>SUM(I19:L19)</f>
        <v>10</v>
      </c>
      <c r="M35" s="1205">
        <f>SUM(I21:L21)</f>
        <v>1801</v>
      </c>
      <c r="N35" s="1204">
        <f>SUM(I23:L23)</f>
        <v>231</v>
      </c>
      <c r="O35" s="1205">
        <f>SUM(I25:L25)</f>
        <v>0</v>
      </c>
      <c r="P35" s="1204">
        <f>SUM(I27:L27)</f>
        <v>0</v>
      </c>
      <c r="Q35" s="1205">
        <f>SUM(I29:L29)</f>
        <v>0</v>
      </c>
      <c r="R35" s="1204">
        <f>SUM(I31:L31)</f>
        <v>0</v>
      </c>
      <c r="S35" s="1206"/>
      <c r="T35" s="912"/>
      <c r="U35" s="912"/>
      <c r="V35" s="279"/>
    </row>
    <row r="36" spans="1:22" ht="16.5" hidden="1" customHeight="1" thickBot="1" x14ac:dyDescent="0.3">
      <c r="A36" s="1207"/>
      <c r="B36" s="1208" t="s">
        <v>174</v>
      </c>
      <c r="C36" s="1209"/>
      <c r="D36" s="1209"/>
      <c r="E36" s="1209"/>
      <c r="F36" s="1209"/>
      <c r="G36" s="1210">
        <f>SUM(M9:P9)</f>
        <v>31307</v>
      </c>
      <c r="H36" s="1211">
        <f>SUM(M11:P11)</f>
        <v>1047</v>
      </c>
      <c r="I36" s="1212">
        <f>SUM(M13:P13)</f>
        <v>1814</v>
      </c>
      <c r="J36" s="1211">
        <f>SUM(M15:P15)</f>
        <v>5</v>
      </c>
      <c r="K36" s="1212">
        <f>SUM(M17:P17)</f>
        <v>126</v>
      </c>
      <c r="L36" s="1211">
        <f>SUM(M19:P19)</f>
        <v>6</v>
      </c>
      <c r="M36" s="1212">
        <f>SUM(M21:P21)</f>
        <v>2947</v>
      </c>
      <c r="N36" s="1211">
        <f>SUM(M23:P23)</f>
        <v>207</v>
      </c>
      <c r="O36" s="1212">
        <f>SUM(M25:P25)</f>
        <v>0</v>
      </c>
      <c r="P36" s="1211">
        <f>SUM(M27:P27)</f>
        <v>0</v>
      </c>
      <c r="Q36" s="1212">
        <f>SUM(M29:P29)</f>
        <v>0</v>
      </c>
      <c r="R36" s="1211">
        <f>SUM(M31:P31)</f>
        <v>0</v>
      </c>
      <c r="S36" s="1206"/>
      <c r="V36" s="1213"/>
    </row>
    <row r="37" spans="1:22" ht="16.5" hidden="1" customHeight="1" thickBot="1" x14ac:dyDescent="0.3">
      <c r="A37" s="1214"/>
      <c r="B37" s="1215" t="s">
        <v>175</v>
      </c>
      <c r="C37" s="1216"/>
      <c r="D37" s="1216"/>
      <c r="E37" s="1216"/>
      <c r="F37" s="1216"/>
      <c r="G37" s="1217">
        <f>SUM(Q9:S9)</f>
        <v>30351</v>
      </c>
      <c r="H37" s="1218">
        <f>SUM(Q11:S11)</f>
        <v>1550</v>
      </c>
      <c r="I37" s="1219">
        <f>SUM(Q13:S13)</f>
        <v>2772</v>
      </c>
      <c r="J37" s="1218">
        <f>SUM(Q15:S15)</f>
        <v>8</v>
      </c>
      <c r="K37" s="1219">
        <f>SUM(Q17:S17)</f>
        <v>141</v>
      </c>
      <c r="L37" s="1218">
        <f>SUM(Q19:S19)</f>
        <v>40</v>
      </c>
      <c r="M37" s="1219">
        <f>SUM(Q21,R21,S21)</f>
        <v>2465</v>
      </c>
      <c r="N37" s="1218">
        <f>SUM(Q23:S23)</f>
        <v>302</v>
      </c>
      <c r="O37" s="1219">
        <f>SUM(Q25:S25)</f>
        <v>0</v>
      </c>
      <c r="P37" s="1218">
        <f>SUM(Q27:S27)</f>
        <v>0</v>
      </c>
      <c r="Q37" s="1219">
        <f>SUM(Q29:S29)</f>
        <v>0</v>
      </c>
      <c r="R37" s="1218">
        <f>SUM(Q31:S31)</f>
        <v>0</v>
      </c>
      <c r="S37" s="1220"/>
      <c r="V37" s="1214"/>
    </row>
    <row r="38" spans="1:22" ht="18.75" customHeight="1" thickBot="1" x14ac:dyDescent="0.3">
      <c r="A38" s="1123"/>
      <c r="B38" s="1221"/>
      <c r="C38" s="1222" t="s">
        <v>176</v>
      </c>
      <c r="D38" s="1222"/>
      <c r="E38" s="1222"/>
      <c r="F38" s="1222"/>
      <c r="G38" s="1223"/>
      <c r="H38" s="1223"/>
      <c r="I38" s="1223"/>
      <c r="J38" s="1223"/>
      <c r="K38" s="1223"/>
      <c r="L38" s="1224"/>
      <c r="M38" s="1224"/>
      <c r="N38" s="1224"/>
      <c r="O38" s="1224"/>
      <c r="P38" s="1224"/>
      <c r="Q38" s="1224"/>
      <c r="R38" s="1224"/>
      <c r="S38" s="1225"/>
      <c r="V38" s="1123"/>
    </row>
    <row r="39" spans="1:22" ht="15" thickBot="1" x14ac:dyDescent="0.25">
      <c r="A39" s="270"/>
      <c r="B39" s="1188"/>
      <c r="C39" s="1185"/>
      <c r="D39" s="1185"/>
      <c r="E39" s="1185"/>
      <c r="F39" s="1185"/>
      <c r="G39" s="1189" t="s">
        <v>2</v>
      </c>
      <c r="H39" s="1190" t="s">
        <v>3</v>
      </c>
      <c r="I39" s="1191" t="s">
        <v>4</v>
      </c>
      <c r="J39" s="1190" t="s">
        <v>18</v>
      </c>
      <c r="K39" s="1191" t="s">
        <v>180</v>
      </c>
      <c r="L39" s="1190" t="s">
        <v>181</v>
      </c>
      <c r="M39" s="1191" t="s">
        <v>182</v>
      </c>
      <c r="N39" s="1190" t="s">
        <v>183</v>
      </c>
      <c r="O39" s="1191"/>
      <c r="P39" s="1190"/>
      <c r="Q39" s="1191"/>
      <c r="R39" s="1190"/>
      <c r="S39" s="1192"/>
      <c r="T39" s="1186"/>
      <c r="U39" s="1193"/>
      <c r="V39" s="12"/>
    </row>
    <row r="40" spans="1:22" ht="15.75" thickBot="1" x14ac:dyDescent="0.3">
      <c r="A40" s="270"/>
      <c r="B40" s="1194" t="s">
        <v>172</v>
      </c>
      <c r="C40" s="1194"/>
      <c r="D40" s="1194"/>
      <c r="E40" s="1194"/>
      <c r="F40" s="1194"/>
      <c r="G40" s="1195">
        <f>SUM(C9:H9)</f>
        <v>50444</v>
      </c>
      <c r="H40" s="1196">
        <f>SUM(C11:H11)</f>
        <v>49305</v>
      </c>
      <c r="I40" s="1197">
        <f>SUM(C13:H13)</f>
        <v>2879</v>
      </c>
      <c r="J40" s="1196">
        <f>SUM(C15:H15)</f>
        <v>218</v>
      </c>
      <c r="K40" s="1197">
        <f>SUM(C17:H17)</f>
        <v>227</v>
      </c>
      <c r="L40" s="1196">
        <f>SUM(C19:H19)</f>
        <v>101</v>
      </c>
      <c r="M40" s="1197">
        <f>SUM(C21:H21)</f>
        <v>3713</v>
      </c>
      <c r="N40" s="1196">
        <f>SUM(C23:H23)</f>
        <v>556</v>
      </c>
      <c r="O40" s="1197"/>
      <c r="P40" s="1196"/>
      <c r="Q40" s="1197"/>
      <c r="R40" s="1196"/>
      <c r="S40" s="1198"/>
      <c r="T40" s="1199"/>
      <c r="U40" s="1200"/>
      <c r="V40" s="12"/>
    </row>
    <row r="41" spans="1:22" ht="15.75" thickBot="1" x14ac:dyDescent="0.3">
      <c r="A41" s="275"/>
      <c r="B41" s="1201" t="s">
        <v>173</v>
      </c>
      <c r="C41" s="1202"/>
      <c r="D41" s="1202"/>
      <c r="E41" s="1202"/>
      <c r="F41" s="1202"/>
      <c r="G41" s="1203">
        <f>SUM(I9:L9)</f>
        <v>38928</v>
      </c>
      <c r="H41" s="1204">
        <f>SUM(I11:L11)</f>
        <v>960</v>
      </c>
      <c r="I41" s="1205">
        <f>SUM(I13:L13)</f>
        <v>2384</v>
      </c>
      <c r="J41" s="1204">
        <f>SUM(I15:L15)</f>
        <v>27</v>
      </c>
      <c r="K41" s="1205">
        <f>SUM(I17:L17)</f>
        <v>92</v>
      </c>
      <c r="L41" s="1204">
        <f>SUM(I19:L19)</f>
        <v>10</v>
      </c>
      <c r="M41" s="1205">
        <f>SUM(I21:L21)</f>
        <v>1801</v>
      </c>
      <c r="N41" s="1204">
        <f>SUM(I23:L23)</f>
        <v>231</v>
      </c>
      <c r="O41" s="1205"/>
      <c r="P41" s="1204"/>
      <c r="Q41" s="1205"/>
      <c r="R41" s="1204"/>
      <c r="S41" s="1206"/>
      <c r="T41" s="912"/>
      <c r="U41" s="912"/>
      <c r="V41" s="279"/>
    </row>
    <row r="42" spans="1:22" ht="15.75" thickBot="1" x14ac:dyDescent="0.3">
      <c r="A42" s="1207"/>
      <c r="B42" s="1208" t="s">
        <v>174</v>
      </c>
      <c r="C42" s="1209"/>
      <c r="D42" s="1209"/>
      <c r="E42" s="1209"/>
      <c r="F42" s="1209"/>
      <c r="G42" s="1210">
        <f>SUM(M9:P9)</f>
        <v>31307</v>
      </c>
      <c r="H42" s="1211">
        <f>SUM(M11:P11)</f>
        <v>1047</v>
      </c>
      <c r="I42" s="1212">
        <f>SUM(M13:P13)</f>
        <v>1814</v>
      </c>
      <c r="J42" s="1211">
        <f>SUM(M15:P15)</f>
        <v>5</v>
      </c>
      <c r="K42" s="1212">
        <f>SUM(M17:P17)</f>
        <v>126</v>
      </c>
      <c r="L42" s="1211">
        <f>SUM(M19:P19)</f>
        <v>6</v>
      </c>
      <c r="M42" s="1212">
        <f>SUM(M21:P21)</f>
        <v>2947</v>
      </c>
      <c r="N42" s="1211">
        <f>SUM(M23:P23)</f>
        <v>207</v>
      </c>
      <c r="O42" s="1212"/>
      <c r="P42" s="1211"/>
      <c r="Q42" s="1212"/>
      <c r="R42" s="1211"/>
      <c r="S42" s="1206"/>
      <c r="V42" s="1213"/>
    </row>
    <row r="43" spans="1:22" ht="18.75" thickBot="1" x14ac:dyDescent="0.3">
      <c r="A43" s="1214"/>
      <c r="B43" s="1215" t="s">
        <v>175</v>
      </c>
      <c r="C43" s="1216"/>
      <c r="D43" s="1216"/>
      <c r="E43" s="1216"/>
      <c r="F43" s="1216"/>
      <c r="G43" s="1217">
        <f>SUM(Q9:S9)</f>
        <v>30351</v>
      </c>
      <c r="H43" s="1218">
        <f>SUM(Q11:S11)</f>
        <v>1550</v>
      </c>
      <c r="I43" s="1219">
        <f>SUM(Q13:S13)</f>
        <v>2772</v>
      </c>
      <c r="J43" s="1218">
        <f>SUM(Q15:S15)</f>
        <v>8</v>
      </c>
      <c r="K43" s="1219">
        <f>SUM(Q17:S17)</f>
        <v>141</v>
      </c>
      <c r="L43" s="1218">
        <f>SUM(Q19:S19)</f>
        <v>40</v>
      </c>
      <c r="M43" s="1219">
        <f>SUM(Q21:S21)</f>
        <v>2465</v>
      </c>
      <c r="N43" s="1218">
        <f>SUM(Q23:S23)</f>
        <v>302</v>
      </c>
      <c r="O43" s="1219"/>
      <c r="P43" s="1218"/>
      <c r="Q43" s="1219"/>
      <c r="R43" s="1218"/>
      <c r="S43" s="1220"/>
      <c r="V43" s="1214"/>
    </row>
    <row r="44" spans="1:22" ht="18.75" thickBot="1" x14ac:dyDescent="0.3">
      <c r="A44" s="1123"/>
      <c r="B44" s="1221"/>
      <c r="C44" s="1222"/>
      <c r="D44" s="1222"/>
      <c r="E44" s="1222"/>
      <c r="F44" s="1222"/>
      <c r="G44" s="1223"/>
      <c r="H44" s="1223"/>
      <c r="I44" s="1223"/>
      <c r="J44" s="1223"/>
      <c r="K44" s="1223"/>
      <c r="L44" s="1224"/>
      <c r="M44" s="1224"/>
      <c r="N44" s="1224"/>
      <c r="O44" s="1224"/>
      <c r="P44" s="1224"/>
      <c r="Q44" s="1224"/>
      <c r="R44" s="1224"/>
      <c r="S44" s="1225"/>
      <c r="V44" s="1123"/>
    </row>
    <row r="49" spans="1:22" ht="2.25" customHeight="1" thickBot="1" x14ac:dyDescent="0.25"/>
    <row r="50" spans="1:22" ht="13.5" hidden="1" thickBot="1" x14ac:dyDescent="0.25"/>
    <row r="51" spans="1:22" ht="25.5" customHeight="1" thickBot="1" x14ac:dyDescent="0.3">
      <c r="A51" s="620"/>
      <c r="B51" s="1126" t="s">
        <v>184</v>
      </c>
      <c r="C51" s="1127"/>
      <c r="D51" s="1127"/>
      <c r="E51" s="1127"/>
      <c r="F51" s="1127"/>
      <c r="G51" s="1127"/>
      <c r="H51" s="1127"/>
      <c r="I51" s="1127"/>
      <c r="J51" s="1127"/>
      <c r="K51" s="1127"/>
      <c r="L51" s="1127"/>
      <c r="M51" s="1127"/>
      <c r="N51" s="1127"/>
      <c r="O51" s="1127"/>
      <c r="P51" s="1127"/>
      <c r="Q51" s="1127"/>
      <c r="R51" s="1127"/>
      <c r="S51" s="1127"/>
      <c r="T51" s="273"/>
      <c r="U51" s="273"/>
      <c r="V51" s="6"/>
    </row>
    <row r="52" spans="1:22" ht="34.5" customHeight="1" thickBot="1" x14ac:dyDescent="0.25">
      <c r="A52" s="270">
        <v>0</v>
      </c>
      <c r="B52" s="1128" t="s">
        <v>165</v>
      </c>
      <c r="C52" s="272"/>
      <c r="D52" s="1129"/>
      <c r="E52" s="272"/>
      <c r="F52" s="272"/>
      <c r="G52" s="272"/>
      <c r="H52" s="272"/>
      <c r="I52" s="272"/>
      <c r="J52" s="1226" t="s">
        <v>28</v>
      </c>
      <c r="K52" s="272"/>
      <c r="L52" s="272"/>
      <c r="M52" s="272"/>
      <c r="N52" s="272"/>
      <c r="O52" s="272"/>
      <c r="P52" s="272"/>
      <c r="Q52" s="272"/>
      <c r="R52" s="272"/>
      <c r="S52" s="272"/>
      <c r="T52" s="272"/>
      <c r="U52" s="272"/>
      <c r="V52" s="12"/>
    </row>
    <row r="53" spans="1:22" ht="13.5" hidden="1" thickBot="1" x14ac:dyDescent="0.25">
      <c r="A53" s="270"/>
      <c r="B53" s="1130"/>
      <c r="C53" s="272"/>
      <c r="D53" s="272"/>
      <c r="E53" s="272"/>
      <c r="F53" s="272"/>
      <c r="G53" s="272"/>
      <c r="H53" s="272"/>
      <c r="I53" s="272"/>
      <c r="J53" s="272"/>
      <c r="K53" s="272"/>
      <c r="L53" s="272"/>
      <c r="M53" s="272"/>
      <c r="N53" s="272"/>
      <c r="O53" s="272"/>
      <c r="P53" s="272"/>
      <c r="Q53" s="272"/>
      <c r="R53" s="272"/>
      <c r="S53" s="272"/>
      <c r="T53" s="272"/>
      <c r="U53" s="272"/>
      <c r="V53" s="12"/>
    </row>
    <row r="54" spans="1:22" ht="13.5" hidden="1" thickBot="1" x14ac:dyDescent="0.25">
      <c r="A54" s="270"/>
      <c r="B54" s="1130"/>
      <c r="C54" s="272"/>
      <c r="D54" s="272"/>
      <c r="E54" s="272"/>
      <c r="F54" s="272"/>
      <c r="G54" s="272"/>
      <c r="H54" s="272"/>
      <c r="I54" s="272"/>
      <c r="J54" s="272"/>
      <c r="K54" s="272"/>
      <c r="L54" s="272"/>
      <c r="M54" s="272"/>
      <c r="N54" s="272"/>
      <c r="O54" s="272"/>
      <c r="P54" s="272"/>
      <c r="Q54" s="272"/>
      <c r="R54" s="272"/>
      <c r="S54" s="272"/>
      <c r="T54" s="272"/>
      <c r="U54" s="272"/>
      <c r="V54" s="12"/>
    </row>
    <row r="55" spans="1:22" ht="27.75" customHeight="1" thickBot="1" x14ac:dyDescent="0.35">
      <c r="A55" s="270"/>
      <c r="B55" s="1131" t="s">
        <v>166</v>
      </c>
      <c r="C55" s="622"/>
      <c r="D55" s="1132" t="s">
        <v>167</v>
      </c>
      <c r="E55" s="622"/>
      <c r="F55" s="622"/>
      <c r="G55" s="622"/>
      <c r="H55" s="624"/>
      <c r="I55" s="1133" t="s">
        <v>168</v>
      </c>
      <c r="J55" s="1134"/>
      <c r="K55" s="1134"/>
      <c r="L55" s="1135"/>
      <c r="M55" s="1136" t="s">
        <v>169</v>
      </c>
      <c r="N55" s="1137"/>
      <c r="O55" s="1137"/>
      <c r="P55" s="1138"/>
      <c r="Q55" s="1139"/>
      <c r="R55" s="1140" t="s">
        <v>170</v>
      </c>
      <c r="S55" s="1141"/>
      <c r="T55" s="272"/>
      <c r="U55" s="272"/>
      <c r="V55" s="12"/>
    </row>
    <row r="56" spans="1:22" ht="51" customHeight="1" thickBot="1" x14ac:dyDescent="0.25">
      <c r="A56" s="270"/>
      <c r="B56" s="272"/>
      <c r="C56" s="1142"/>
      <c r="D56" s="277"/>
      <c r="E56" s="277"/>
      <c r="F56" s="277"/>
      <c r="G56" s="277"/>
      <c r="H56" s="278"/>
      <c r="I56" s="1142"/>
      <c r="J56" s="277"/>
      <c r="K56" s="277"/>
      <c r="L56" s="278"/>
      <c r="M56" s="1142"/>
      <c r="N56" s="277"/>
      <c r="O56" s="277"/>
      <c r="P56" s="278"/>
      <c r="Q56" s="272"/>
      <c r="R56" s="272"/>
      <c r="S56" s="272"/>
      <c r="T56" s="272"/>
      <c r="U56" s="272"/>
      <c r="V56" s="12"/>
    </row>
    <row r="57" spans="1:22" ht="20.25" customHeight="1" thickBot="1" x14ac:dyDescent="0.3">
      <c r="A57" s="1143"/>
      <c r="B57" s="1144" t="s">
        <v>171</v>
      </c>
      <c r="C57" s="645">
        <v>53111</v>
      </c>
      <c r="D57" s="1145">
        <v>53113</v>
      </c>
      <c r="E57" s="1146">
        <v>53115</v>
      </c>
      <c r="F57" s="1147">
        <v>53117</v>
      </c>
      <c r="G57" s="1146">
        <v>53119</v>
      </c>
      <c r="H57" s="1145">
        <v>53121</v>
      </c>
      <c r="I57" s="1146">
        <v>53123</v>
      </c>
      <c r="J57" s="1145">
        <v>53125</v>
      </c>
      <c r="K57" s="1146">
        <v>53127</v>
      </c>
      <c r="L57" s="1145">
        <v>53129</v>
      </c>
      <c r="M57" s="1146">
        <v>53173</v>
      </c>
      <c r="N57" s="1145">
        <v>53175</v>
      </c>
      <c r="O57" s="1146">
        <v>53177</v>
      </c>
      <c r="P57" s="1145">
        <v>53179</v>
      </c>
      <c r="Q57" s="1146">
        <v>53225</v>
      </c>
      <c r="R57" s="1145">
        <v>53227</v>
      </c>
      <c r="S57" s="1146">
        <v>53229</v>
      </c>
      <c r="T57" s="1148"/>
      <c r="U57" s="1149"/>
      <c r="V57" s="1150"/>
    </row>
    <row r="58" spans="1:22" ht="9" customHeight="1" thickBot="1" x14ac:dyDescent="0.25">
      <c r="A58" s="270"/>
      <c r="B58" s="1151"/>
      <c r="C58" s="1152"/>
      <c r="D58" s="1153"/>
      <c r="E58" s="1154"/>
      <c r="F58" s="1153"/>
      <c r="G58" s="1154"/>
      <c r="H58" s="1153"/>
      <c r="I58" s="1154"/>
      <c r="J58" s="1153"/>
      <c r="K58" s="1154"/>
      <c r="L58" s="1153"/>
      <c r="M58" s="1154"/>
      <c r="N58" s="1153"/>
      <c r="O58" s="1154"/>
      <c r="P58" s="1153"/>
      <c r="Q58" s="1154"/>
      <c r="R58" s="1153"/>
      <c r="S58" s="1154"/>
      <c r="T58" s="1155"/>
      <c r="U58" s="1156"/>
      <c r="V58" s="12"/>
    </row>
    <row r="59" spans="1:22" ht="27" customHeight="1" x14ac:dyDescent="0.4">
      <c r="A59" s="270"/>
      <c r="B59" s="1227" t="s">
        <v>2</v>
      </c>
      <c r="C59" s="1228">
        <v>6673</v>
      </c>
      <c r="D59" s="1229">
        <v>13616</v>
      </c>
      <c r="E59" s="1230">
        <v>7138</v>
      </c>
      <c r="F59" s="1229">
        <v>8938</v>
      </c>
      <c r="G59" s="1230">
        <v>8219</v>
      </c>
      <c r="H59" s="1229">
        <v>6037</v>
      </c>
      <c r="I59" s="1231">
        <v>9972</v>
      </c>
      <c r="J59" s="1232">
        <v>7618</v>
      </c>
      <c r="K59" s="1231">
        <v>15213</v>
      </c>
      <c r="L59" s="1232">
        <v>6194</v>
      </c>
      <c r="M59" s="1233">
        <v>5260</v>
      </c>
      <c r="N59" s="1234">
        <v>9048</v>
      </c>
      <c r="O59" s="1233">
        <v>9766</v>
      </c>
      <c r="P59" s="1234">
        <v>7362</v>
      </c>
      <c r="Q59" s="1235">
        <v>9603</v>
      </c>
      <c r="R59" s="1236">
        <v>8834</v>
      </c>
      <c r="S59" s="1235">
        <v>12033</v>
      </c>
      <c r="T59" s="1167"/>
      <c r="U59" s="1168"/>
      <c r="V59" s="12"/>
    </row>
    <row r="60" spans="1:22" ht="6.75" customHeight="1" thickBot="1" x14ac:dyDescent="0.25">
      <c r="A60" s="270"/>
      <c r="B60" s="1169"/>
      <c r="C60" s="1237"/>
      <c r="D60" s="1238"/>
      <c r="E60" s="1239"/>
      <c r="F60" s="1238"/>
      <c r="G60" s="1239"/>
      <c r="H60" s="1238"/>
      <c r="I60" s="1239"/>
      <c r="J60" s="1238"/>
      <c r="K60" s="1239"/>
      <c r="L60" s="1238"/>
      <c r="M60" s="1239"/>
      <c r="N60" s="1238"/>
      <c r="O60" s="1239"/>
      <c r="P60" s="1238"/>
      <c r="Q60" s="1239"/>
      <c r="R60" s="1238"/>
      <c r="S60" s="1239"/>
      <c r="T60" s="1173"/>
      <c r="U60" s="1174"/>
      <c r="V60" s="12"/>
    </row>
    <row r="61" spans="1:22" ht="27" customHeight="1" x14ac:dyDescent="0.4">
      <c r="A61" s="270"/>
      <c r="B61" s="1227" t="s">
        <v>3</v>
      </c>
      <c r="C61" s="1228">
        <v>583</v>
      </c>
      <c r="D61" s="1229">
        <v>45546</v>
      </c>
      <c r="E61" s="1230">
        <v>224</v>
      </c>
      <c r="F61" s="1229">
        <v>598</v>
      </c>
      <c r="G61" s="1230">
        <v>710</v>
      </c>
      <c r="H61" s="1229">
        <v>1694</v>
      </c>
      <c r="I61" s="1231">
        <v>406</v>
      </c>
      <c r="J61" s="1232">
        <v>134</v>
      </c>
      <c r="K61" s="1231">
        <v>242</v>
      </c>
      <c r="L61" s="1232">
        <v>176</v>
      </c>
      <c r="M61" s="1233">
        <v>170</v>
      </c>
      <c r="N61" s="1234">
        <v>378</v>
      </c>
      <c r="O61" s="1233">
        <v>228</v>
      </c>
      <c r="P61" s="1234">
        <v>295</v>
      </c>
      <c r="Q61" s="1235">
        <v>355</v>
      </c>
      <c r="R61" s="1236">
        <v>618</v>
      </c>
      <c r="S61" s="1235">
        <v>587</v>
      </c>
      <c r="T61" s="1167"/>
      <c r="U61" s="1168"/>
      <c r="V61" s="12"/>
    </row>
    <row r="62" spans="1:22" ht="6.75" customHeight="1" thickBot="1" x14ac:dyDescent="0.25">
      <c r="A62" s="270"/>
      <c r="B62" s="1169"/>
      <c r="C62" s="1237"/>
      <c r="D62" s="1238"/>
      <c r="E62" s="1239"/>
      <c r="F62" s="1238"/>
      <c r="G62" s="1239"/>
      <c r="H62" s="1238"/>
      <c r="I62" s="1239"/>
      <c r="J62" s="1238"/>
      <c r="K62" s="1239"/>
      <c r="L62" s="1238"/>
      <c r="M62" s="1239"/>
      <c r="N62" s="1238"/>
      <c r="O62" s="1239"/>
      <c r="P62" s="1238"/>
      <c r="Q62" s="1239"/>
      <c r="R62" s="1238"/>
      <c r="S62" s="1239"/>
      <c r="T62" s="1173"/>
      <c r="U62" s="1174"/>
      <c r="V62" s="12"/>
    </row>
    <row r="63" spans="1:22" ht="27" customHeight="1" x14ac:dyDescent="0.4">
      <c r="A63" s="270"/>
      <c r="B63" s="1227" t="s">
        <v>4</v>
      </c>
      <c r="C63" s="1228">
        <v>495</v>
      </c>
      <c r="D63" s="1229">
        <v>310</v>
      </c>
      <c r="E63" s="1230">
        <v>501</v>
      </c>
      <c r="F63" s="1229">
        <v>684</v>
      </c>
      <c r="G63" s="1230">
        <v>437</v>
      </c>
      <c r="H63" s="1229">
        <v>483</v>
      </c>
      <c r="I63" s="1231">
        <v>820</v>
      </c>
      <c r="J63" s="1232">
        <v>549</v>
      </c>
      <c r="K63" s="1231">
        <v>514</v>
      </c>
      <c r="L63" s="1232">
        <v>507</v>
      </c>
      <c r="M63" s="1233">
        <v>352</v>
      </c>
      <c r="N63" s="1234">
        <v>515</v>
      </c>
      <c r="O63" s="1233">
        <v>508</v>
      </c>
      <c r="P63" s="1234">
        <v>464</v>
      </c>
      <c r="Q63" s="1235">
        <v>912</v>
      </c>
      <c r="R63" s="1236">
        <v>797</v>
      </c>
      <c r="S63" s="1235">
        <v>1075</v>
      </c>
      <c r="T63" s="1167"/>
      <c r="U63" s="1168"/>
      <c r="V63" s="12"/>
    </row>
    <row r="64" spans="1:22" ht="6.75" customHeight="1" thickBot="1" x14ac:dyDescent="0.25">
      <c r="A64" s="270"/>
      <c r="B64" s="1169"/>
      <c r="C64" s="1237"/>
      <c r="D64" s="1238"/>
      <c r="E64" s="1239"/>
      <c r="F64" s="1238"/>
      <c r="G64" s="1239"/>
      <c r="H64" s="1238"/>
      <c r="I64" s="1239"/>
      <c r="J64" s="1238"/>
      <c r="K64" s="1239"/>
      <c r="L64" s="1238"/>
      <c r="M64" s="1239"/>
      <c r="N64" s="1238"/>
      <c r="O64" s="1239"/>
      <c r="P64" s="1238"/>
      <c r="Q64" s="1239"/>
      <c r="R64" s="1238"/>
      <c r="S64" s="1239"/>
      <c r="T64" s="1173"/>
      <c r="U64" s="1174"/>
      <c r="V64" s="12"/>
    </row>
    <row r="65" spans="1:22" ht="27" customHeight="1" x14ac:dyDescent="0.4">
      <c r="A65" s="270"/>
      <c r="B65" s="1227" t="s">
        <v>18</v>
      </c>
      <c r="C65" s="1228">
        <v>193</v>
      </c>
      <c r="D65" s="1229">
        <v>6</v>
      </c>
      <c r="E65" s="1230">
        <v>0</v>
      </c>
      <c r="F65" s="1229">
        <v>16</v>
      </c>
      <c r="G65" s="1230">
        <v>0</v>
      </c>
      <c r="H65" s="1229">
        <v>5</v>
      </c>
      <c r="I65" s="1231">
        <v>17</v>
      </c>
      <c r="J65" s="1232">
        <v>1</v>
      </c>
      <c r="K65" s="1231">
        <v>3</v>
      </c>
      <c r="L65" s="1232">
        <v>6</v>
      </c>
      <c r="M65" s="1233">
        <v>1</v>
      </c>
      <c r="N65" s="1234">
        <v>3</v>
      </c>
      <c r="O65" s="1233">
        <v>1</v>
      </c>
      <c r="P65" s="1234">
        <v>0</v>
      </c>
      <c r="Q65" s="1235">
        <v>0</v>
      </c>
      <c r="R65" s="1236">
        <v>1</v>
      </c>
      <c r="S65" s="1235">
        <v>7</v>
      </c>
      <c r="T65" s="1167"/>
      <c r="U65" s="1168"/>
      <c r="V65" s="12"/>
    </row>
    <row r="66" spans="1:22" ht="6.75" customHeight="1" thickBot="1" x14ac:dyDescent="0.25">
      <c r="A66" s="270"/>
      <c r="B66" s="1169"/>
      <c r="C66" s="1237"/>
      <c r="D66" s="1238"/>
      <c r="E66" s="1239"/>
      <c r="F66" s="1238"/>
      <c r="G66" s="1239"/>
      <c r="H66" s="1238"/>
      <c r="I66" s="1239"/>
      <c r="J66" s="1238"/>
      <c r="K66" s="1239"/>
      <c r="L66" s="1238"/>
      <c r="M66" s="1239"/>
      <c r="N66" s="1238"/>
      <c r="O66" s="1239"/>
      <c r="P66" s="1238"/>
      <c r="Q66" s="1239"/>
      <c r="R66" s="1238"/>
      <c r="S66" s="1239"/>
      <c r="T66" s="1173"/>
      <c r="U66" s="1174"/>
      <c r="V66" s="12"/>
    </row>
    <row r="67" spans="1:22" ht="27" customHeight="1" x14ac:dyDescent="0.25">
      <c r="A67" s="270"/>
      <c r="B67" s="1240" t="s">
        <v>106</v>
      </c>
      <c r="C67" s="1228">
        <v>39</v>
      </c>
      <c r="D67" s="1229">
        <v>38</v>
      </c>
      <c r="E67" s="1230">
        <v>37</v>
      </c>
      <c r="F67" s="1229">
        <v>34</v>
      </c>
      <c r="G67" s="1230">
        <v>18</v>
      </c>
      <c r="H67" s="1229">
        <v>64</v>
      </c>
      <c r="I67" s="1231">
        <v>35</v>
      </c>
      <c r="J67" s="1232">
        <v>22</v>
      </c>
      <c r="K67" s="1231">
        <v>20</v>
      </c>
      <c r="L67" s="1232">
        <v>15</v>
      </c>
      <c r="M67" s="1233">
        <v>7</v>
      </c>
      <c r="N67" s="1234">
        <v>29</v>
      </c>
      <c r="O67" s="1233">
        <v>42</v>
      </c>
      <c r="P67" s="1234">
        <v>48</v>
      </c>
      <c r="Q67" s="1235">
        <v>44</v>
      </c>
      <c r="R67" s="1236">
        <v>44</v>
      </c>
      <c r="S67" s="1235">
        <v>54</v>
      </c>
      <c r="T67" s="1167"/>
      <c r="U67" s="1168"/>
      <c r="V67" s="12"/>
    </row>
    <row r="68" spans="1:22" ht="6.75" customHeight="1" thickBot="1" x14ac:dyDescent="0.25">
      <c r="A68" s="270"/>
      <c r="B68" s="1169"/>
      <c r="C68" s="1237"/>
      <c r="D68" s="1238"/>
      <c r="E68" s="1239"/>
      <c r="F68" s="1238"/>
      <c r="G68" s="1239"/>
      <c r="H68" s="1238"/>
      <c r="I68" s="1239"/>
      <c r="J68" s="1238"/>
      <c r="K68" s="1239"/>
      <c r="L68" s="1238"/>
      <c r="M68" s="1239"/>
      <c r="N68" s="1238"/>
      <c r="O68" s="1239"/>
      <c r="P68" s="1238"/>
      <c r="Q68" s="1239"/>
      <c r="R68" s="1238"/>
      <c r="S68" s="1239"/>
      <c r="T68" s="1173"/>
      <c r="U68" s="1174"/>
      <c r="V68" s="12"/>
    </row>
    <row r="69" spans="1:22" ht="27" customHeight="1" x14ac:dyDescent="0.25">
      <c r="A69" s="270"/>
      <c r="B69" s="1240" t="s">
        <v>178</v>
      </c>
      <c r="C69" s="1228">
        <v>30</v>
      </c>
      <c r="D69" s="1229">
        <v>5</v>
      </c>
      <c r="E69" s="1230">
        <v>2</v>
      </c>
      <c r="F69" s="1229">
        <v>6</v>
      </c>
      <c r="G69" s="1230">
        <v>32</v>
      </c>
      <c r="H69" s="1229">
        <v>24</v>
      </c>
      <c r="I69" s="1231">
        <v>5</v>
      </c>
      <c r="J69" s="1232">
        <v>1</v>
      </c>
      <c r="K69" s="1231">
        <v>3</v>
      </c>
      <c r="L69" s="1232">
        <v>1</v>
      </c>
      <c r="M69" s="1233">
        <v>1</v>
      </c>
      <c r="N69" s="1234">
        <v>5</v>
      </c>
      <c r="O69" s="1233">
        <v>0</v>
      </c>
      <c r="P69" s="1234">
        <v>0</v>
      </c>
      <c r="Q69" s="1235">
        <v>5</v>
      </c>
      <c r="R69" s="1236">
        <v>29</v>
      </c>
      <c r="S69" s="1235">
        <v>6</v>
      </c>
      <c r="T69" s="1167"/>
      <c r="U69" s="1168"/>
      <c r="V69" s="12"/>
    </row>
    <row r="70" spans="1:22" ht="6.75" customHeight="1" thickBot="1" x14ac:dyDescent="0.3">
      <c r="A70" s="270"/>
      <c r="B70" s="1175"/>
      <c r="C70" s="1237"/>
      <c r="D70" s="1238"/>
      <c r="E70" s="1239"/>
      <c r="F70" s="1238"/>
      <c r="G70" s="1239"/>
      <c r="H70" s="1238"/>
      <c r="I70" s="1239"/>
      <c r="J70" s="1238"/>
      <c r="K70" s="1239"/>
      <c r="L70" s="1238"/>
      <c r="M70" s="1239"/>
      <c r="N70" s="1238"/>
      <c r="O70" s="1239"/>
      <c r="P70" s="1238"/>
      <c r="Q70" s="1239"/>
      <c r="R70" s="1238"/>
      <c r="S70" s="1239"/>
      <c r="T70" s="1173"/>
      <c r="U70" s="1174"/>
      <c r="V70" s="12"/>
    </row>
    <row r="71" spans="1:22" ht="27" customHeight="1" x14ac:dyDescent="0.25">
      <c r="A71" s="270"/>
      <c r="B71" s="1241" t="s">
        <v>8</v>
      </c>
      <c r="C71" s="1228">
        <v>414</v>
      </c>
      <c r="D71" s="1229">
        <v>1223</v>
      </c>
      <c r="E71" s="1230">
        <v>376</v>
      </c>
      <c r="F71" s="1229">
        <v>684</v>
      </c>
      <c r="G71" s="1230">
        <v>450</v>
      </c>
      <c r="H71" s="1229">
        <v>553</v>
      </c>
      <c r="I71" s="1231">
        <v>682</v>
      </c>
      <c r="J71" s="1232">
        <v>438</v>
      </c>
      <c r="K71" s="1231">
        <v>368</v>
      </c>
      <c r="L71" s="1232">
        <v>316</v>
      </c>
      <c r="M71" s="1233">
        <v>245</v>
      </c>
      <c r="N71" s="1234">
        <v>476</v>
      </c>
      <c r="O71" s="1233">
        <v>448</v>
      </c>
      <c r="P71" s="1234">
        <v>484</v>
      </c>
      <c r="Q71" s="1235">
        <v>656</v>
      </c>
      <c r="R71" s="1236">
        <v>842</v>
      </c>
      <c r="S71" s="1235">
        <v>962</v>
      </c>
      <c r="T71" s="1167"/>
      <c r="U71" s="1168"/>
      <c r="V71" s="12"/>
    </row>
    <row r="72" spans="1:22" ht="6.75" customHeight="1" thickBot="1" x14ac:dyDescent="0.3">
      <c r="A72" s="270"/>
      <c r="B72" s="1175"/>
      <c r="C72" s="1237"/>
      <c r="D72" s="1238"/>
      <c r="E72" s="1239"/>
      <c r="F72" s="1238"/>
      <c r="G72" s="1239"/>
      <c r="H72" s="1238"/>
      <c r="I72" s="1239"/>
      <c r="J72" s="1238"/>
      <c r="K72" s="1239"/>
      <c r="L72" s="1238"/>
      <c r="M72" s="1239"/>
      <c r="N72" s="1238"/>
      <c r="O72" s="1239"/>
      <c r="P72" s="1238"/>
      <c r="Q72" s="1239"/>
      <c r="R72" s="1238"/>
      <c r="S72" s="1239"/>
      <c r="T72" s="1173"/>
      <c r="U72" s="1174"/>
      <c r="V72" s="12"/>
    </row>
    <row r="73" spans="1:22" ht="27" customHeight="1" x14ac:dyDescent="0.25">
      <c r="A73" s="270"/>
      <c r="B73" s="1240" t="s">
        <v>179</v>
      </c>
      <c r="C73" s="1228">
        <v>29</v>
      </c>
      <c r="D73" s="1229">
        <v>277</v>
      </c>
      <c r="E73" s="1230">
        <v>27</v>
      </c>
      <c r="F73" s="1229">
        <v>17</v>
      </c>
      <c r="G73" s="1230">
        <v>124</v>
      </c>
      <c r="H73" s="1229">
        <v>17</v>
      </c>
      <c r="I73" s="1231">
        <v>12</v>
      </c>
      <c r="J73" s="1232">
        <v>4</v>
      </c>
      <c r="K73" s="1231">
        <v>14</v>
      </c>
      <c r="L73" s="1232">
        <v>5</v>
      </c>
      <c r="M73" s="1233">
        <v>7</v>
      </c>
      <c r="N73" s="1234">
        <v>9</v>
      </c>
      <c r="O73" s="1233">
        <v>9</v>
      </c>
      <c r="P73" s="1234">
        <v>6</v>
      </c>
      <c r="Q73" s="1235">
        <v>4</v>
      </c>
      <c r="R73" s="1236">
        <v>21</v>
      </c>
      <c r="S73" s="1235">
        <v>20</v>
      </c>
      <c r="T73" s="1167"/>
      <c r="U73" s="1168"/>
      <c r="V73" s="12"/>
    </row>
    <row r="74" spans="1:22" ht="7.5" customHeight="1" thickBot="1" x14ac:dyDescent="0.3">
      <c r="A74" s="270"/>
      <c r="B74" s="1175"/>
      <c r="C74" s="1170"/>
      <c r="D74" s="1171"/>
      <c r="E74" s="1172"/>
      <c r="F74" s="1171"/>
      <c r="G74" s="1172"/>
      <c r="H74" s="1171"/>
      <c r="I74" s="1172"/>
      <c r="J74" s="1171"/>
      <c r="K74" s="1172"/>
      <c r="L74" s="1171"/>
      <c r="M74" s="1172"/>
      <c r="N74" s="1171"/>
      <c r="O74" s="1172"/>
      <c r="P74" s="1171"/>
      <c r="Q74" s="1172"/>
      <c r="R74" s="1171"/>
      <c r="S74" s="1172"/>
      <c r="T74" s="1173"/>
      <c r="U74" s="1174"/>
      <c r="V74" s="12"/>
    </row>
    <row r="75" spans="1:22" ht="21.75" hidden="1" customHeight="1" x14ac:dyDescent="0.25">
      <c r="A75" s="270"/>
      <c r="B75" s="1157"/>
      <c r="C75" s="1158"/>
      <c r="D75" s="1159"/>
      <c r="E75" s="1160"/>
      <c r="F75" s="1159"/>
      <c r="G75" s="1160"/>
      <c r="H75" s="1159"/>
      <c r="I75" s="1161"/>
      <c r="J75" s="1162"/>
      <c r="K75" s="1161"/>
      <c r="L75" s="1162"/>
      <c r="M75" s="1163"/>
      <c r="N75" s="1164"/>
      <c r="O75" s="1163"/>
      <c r="P75" s="1164"/>
      <c r="Q75" s="1165"/>
      <c r="R75" s="1166"/>
      <c r="S75" s="1165"/>
      <c r="T75" s="1167"/>
      <c r="U75" s="1168"/>
      <c r="V75" s="12"/>
    </row>
    <row r="76" spans="1:22" ht="6.75" hidden="1" customHeight="1" x14ac:dyDescent="0.25">
      <c r="A76" s="270"/>
      <c r="B76" s="1175"/>
      <c r="C76" s="1170"/>
      <c r="D76" s="1171"/>
      <c r="E76" s="1172"/>
      <c r="F76" s="1171"/>
      <c r="G76" s="1172"/>
      <c r="H76" s="1171"/>
      <c r="I76" s="1172"/>
      <c r="J76" s="1171"/>
      <c r="K76" s="1172"/>
      <c r="L76" s="1171"/>
      <c r="M76" s="1172"/>
      <c r="N76" s="1171"/>
      <c r="O76" s="1172"/>
      <c r="P76" s="1171"/>
      <c r="Q76" s="1172"/>
      <c r="R76" s="1171"/>
      <c r="S76" s="1172"/>
      <c r="T76" s="1173"/>
      <c r="U76" s="1174"/>
      <c r="V76" s="12"/>
    </row>
    <row r="77" spans="1:22" ht="21.75" hidden="1" customHeight="1" x14ac:dyDescent="0.25">
      <c r="A77" s="270"/>
      <c r="B77" s="1157"/>
      <c r="C77" s="1158"/>
      <c r="D77" s="1159"/>
      <c r="E77" s="1160"/>
      <c r="F77" s="1159"/>
      <c r="G77" s="1160"/>
      <c r="H77" s="1159"/>
      <c r="I77" s="1161"/>
      <c r="J77" s="1162"/>
      <c r="K77" s="1161"/>
      <c r="L77" s="1162"/>
      <c r="M77" s="1163"/>
      <c r="N77" s="1164"/>
      <c r="O77" s="1163"/>
      <c r="P77" s="1164"/>
      <c r="Q77" s="1165"/>
      <c r="R77" s="1166"/>
      <c r="S77" s="1165"/>
      <c r="T77" s="1167"/>
      <c r="U77" s="1168"/>
      <c r="V77" s="12"/>
    </row>
    <row r="78" spans="1:22" ht="7.5" hidden="1" customHeight="1" x14ac:dyDescent="0.25">
      <c r="A78" s="270"/>
      <c r="B78" s="1175"/>
      <c r="C78" s="1170"/>
      <c r="D78" s="1171"/>
      <c r="E78" s="1172"/>
      <c r="F78" s="1171"/>
      <c r="G78" s="1172"/>
      <c r="H78" s="1171"/>
      <c r="I78" s="1172"/>
      <c r="J78" s="1171"/>
      <c r="K78" s="1172"/>
      <c r="L78" s="1171"/>
      <c r="M78" s="1172"/>
      <c r="N78" s="1171"/>
      <c r="O78" s="1172"/>
      <c r="P78" s="1171"/>
      <c r="Q78" s="1172"/>
      <c r="R78" s="1171"/>
      <c r="S78" s="1172"/>
      <c r="T78" s="1173"/>
      <c r="U78" s="1174"/>
      <c r="V78" s="12"/>
    </row>
    <row r="79" spans="1:22" ht="21.75" hidden="1" customHeight="1" x14ac:dyDescent="0.25">
      <c r="A79" s="270"/>
      <c r="B79" s="1157"/>
      <c r="C79" s="1158"/>
      <c r="D79" s="1159"/>
      <c r="E79" s="1160"/>
      <c r="F79" s="1159"/>
      <c r="G79" s="1160"/>
      <c r="H79" s="1159"/>
      <c r="I79" s="1161"/>
      <c r="J79" s="1162"/>
      <c r="K79" s="1161"/>
      <c r="L79" s="1162"/>
      <c r="M79" s="1163"/>
      <c r="N79" s="1164"/>
      <c r="O79" s="1163"/>
      <c r="P79" s="1164"/>
      <c r="Q79" s="1165"/>
      <c r="R79" s="1166"/>
      <c r="S79" s="1165"/>
      <c r="T79" s="1167"/>
      <c r="U79" s="1168"/>
      <c r="V79" s="12"/>
    </row>
    <row r="80" spans="1:22" ht="7.5" hidden="1" customHeight="1" x14ac:dyDescent="0.25">
      <c r="A80" s="270"/>
      <c r="B80" s="1176"/>
      <c r="C80" s="1177"/>
      <c r="D80" s="1178"/>
      <c r="E80" s="1179"/>
      <c r="F80" s="1178"/>
      <c r="G80" s="1179"/>
      <c r="H80" s="1178"/>
      <c r="I80" s="1179"/>
      <c r="J80" s="1178"/>
      <c r="K80" s="1179"/>
      <c r="L80" s="1178"/>
      <c r="M80" s="1179"/>
      <c r="N80" s="1178"/>
      <c r="O80" s="1179"/>
      <c r="P80" s="1178"/>
      <c r="Q80" s="1179"/>
      <c r="R80" s="1178"/>
      <c r="S80" s="1179"/>
      <c r="T80" s="1180"/>
      <c r="U80" s="1181"/>
      <c r="V80" s="12"/>
    </row>
    <row r="81" spans="1:22" ht="21.75" hidden="1" customHeight="1" x14ac:dyDescent="0.25">
      <c r="A81" s="270"/>
      <c r="B81" s="1157"/>
      <c r="C81" s="1159"/>
      <c r="D81" s="1160"/>
      <c r="E81" s="1159"/>
      <c r="F81" s="1160"/>
      <c r="G81" s="1159"/>
      <c r="H81" s="1160"/>
      <c r="I81" s="1162"/>
      <c r="J81" s="1161"/>
      <c r="K81" s="1162"/>
      <c r="L81" s="1161"/>
      <c r="M81" s="1164"/>
      <c r="N81" s="1163"/>
      <c r="O81" s="1164"/>
      <c r="P81" s="1163"/>
      <c r="Q81" s="1166"/>
      <c r="R81" s="1165"/>
      <c r="S81" s="1166"/>
      <c r="T81" s="1182"/>
      <c r="U81" s="1167"/>
      <c r="V81" s="12"/>
    </row>
    <row r="82" spans="1:22" ht="9" hidden="1" customHeight="1" x14ac:dyDescent="0.2">
      <c r="A82" s="270"/>
      <c r="B82" s="1183"/>
      <c r="C82" s="1184"/>
      <c r="D82" s="1185"/>
      <c r="E82" s="1184"/>
      <c r="F82" s="1185"/>
      <c r="G82" s="1184"/>
      <c r="H82" s="1185"/>
      <c r="I82" s="1184"/>
      <c r="J82" s="1185"/>
      <c r="K82" s="1184"/>
      <c r="L82" s="1185"/>
      <c r="M82" s="1184"/>
      <c r="N82" s="1185"/>
      <c r="O82" s="1184"/>
      <c r="P82" s="1185"/>
      <c r="Q82" s="1184"/>
      <c r="R82" s="1185"/>
      <c r="S82" s="1184"/>
      <c r="T82" s="1186"/>
      <c r="U82" s="1187"/>
      <c r="V82" s="12"/>
    </row>
    <row r="83" spans="1:22" ht="18.75" hidden="1" customHeight="1" x14ac:dyDescent="0.2">
      <c r="A83" s="270"/>
      <c r="B83" s="1188"/>
      <c r="C83" s="1185"/>
      <c r="D83" s="1185"/>
      <c r="E83" s="1185"/>
      <c r="F83" s="1185"/>
      <c r="G83" s="1189" t="s">
        <v>24</v>
      </c>
      <c r="H83" s="1190" t="s">
        <v>28</v>
      </c>
      <c r="I83" s="1191" t="s">
        <v>29</v>
      </c>
      <c r="J83" s="1190" t="s">
        <v>30</v>
      </c>
      <c r="K83" s="1191" t="s">
        <v>31</v>
      </c>
      <c r="L83" s="1190" t="s">
        <v>32</v>
      </c>
      <c r="M83" s="1191" t="s">
        <v>35</v>
      </c>
      <c r="N83" s="1190" t="s">
        <v>36</v>
      </c>
      <c r="O83" s="1191" t="s">
        <v>91</v>
      </c>
      <c r="P83" s="1190" t="s">
        <v>38</v>
      </c>
      <c r="Q83" s="1191" t="s">
        <v>92</v>
      </c>
      <c r="R83" s="1190" t="s">
        <v>93</v>
      </c>
      <c r="S83" s="1192"/>
      <c r="T83" s="1186"/>
      <c r="U83" s="1193"/>
      <c r="V83" s="12"/>
    </row>
    <row r="84" spans="1:22" ht="15.75" hidden="1" thickBot="1" x14ac:dyDescent="0.3">
      <c r="A84" s="270"/>
      <c r="B84" s="1194" t="s">
        <v>172</v>
      </c>
      <c r="C84" s="1194"/>
      <c r="D84" s="1194"/>
      <c r="E84" s="1194"/>
      <c r="F84" s="1194"/>
      <c r="G84" s="1195">
        <f>SUM(C59:H59)</f>
        <v>50621</v>
      </c>
      <c r="H84" s="1196">
        <f>SUM(C61:H61)</f>
        <v>49355</v>
      </c>
      <c r="I84" s="1197">
        <f>SUM(C63:H63)</f>
        <v>2910</v>
      </c>
      <c r="J84" s="1196">
        <f>SUM(C65:H65)</f>
        <v>220</v>
      </c>
      <c r="K84" s="1197">
        <f>SUM(C67:H67)</f>
        <v>230</v>
      </c>
      <c r="L84" s="1196">
        <f>SUM(C69:H69)</f>
        <v>99</v>
      </c>
      <c r="M84" s="1197">
        <f>SUM(C71:H71)</f>
        <v>3700</v>
      </c>
      <c r="N84" s="1196">
        <f>SUM(C73:H73)</f>
        <v>491</v>
      </c>
      <c r="O84" s="1197">
        <f>SUM(C75:H75)</f>
        <v>0</v>
      </c>
      <c r="P84" s="1196">
        <f>SUM(C77:H77)</f>
        <v>0</v>
      </c>
      <c r="Q84" s="1197">
        <f>SUM(C79:H79)</f>
        <v>0</v>
      </c>
      <c r="R84" s="1196">
        <f>SUM(C81:H81)</f>
        <v>0</v>
      </c>
      <c r="S84" s="1198"/>
      <c r="T84" s="1199"/>
      <c r="U84" s="1200"/>
      <c r="V84" s="12"/>
    </row>
    <row r="85" spans="1:22" ht="15.75" hidden="1" customHeight="1" x14ac:dyDescent="0.25">
      <c r="A85" s="275"/>
      <c r="B85" s="1201" t="s">
        <v>173</v>
      </c>
      <c r="C85" s="1202"/>
      <c r="D85" s="1202"/>
      <c r="E85" s="1202"/>
      <c r="F85" s="1202"/>
      <c r="G85" s="1203">
        <f>SUM(I59:L59)</f>
        <v>38997</v>
      </c>
      <c r="H85" s="1204">
        <f>SUM(I61:L61)</f>
        <v>958</v>
      </c>
      <c r="I85" s="1205">
        <f>SUM(I63:L63)</f>
        <v>2390</v>
      </c>
      <c r="J85" s="1204">
        <f>SUM(I65:L65)</f>
        <v>27</v>
      </c>
      <c r="K85" s="1205">
        <f>SUM(I67:L67)</f>
        <v>92</v>
      </c>
      <c r="L85" s="1204">
        <f>SUM(I69:L69)</f>
        <v>10</v>
      </c>
      <c r="M85" s="1205">
        <f>SUM(I71:L71)</f>
        <v>1804</v>
      </c>
      <c r="N85" s="1204">
        <f>SUM(I73:L73)</f>
        <v>35</v>
      </c>
      <c r="O85" s="1205">
        <f>SUM(I75:L75)</f>
        <v>0</v>
      </c>
      <c r="P85" s="1204">
        <f>SUM(I77:L77)</f>
        <v>0</v>
      </c>
      <c r="Q85" s="1205">
        <f>SUM(I79:L79)</f>
        <v>0</v>
      </c>
      <c r="R85" s="1204">
        <f>SUM(I81:L81)</f>
        <v>0</v>
      </c>
      <c r="S85" s="1206"/>
      <c r="T85" s="912"/>
      <c r="U85" s="912"/>
      <c r="V85" s="279"/>
    </row>
    <row r="86" spans="1:22" ht="16.5" hidden="1" customHeight="1" x14ac:dyDescent="0.25">
      <c r="A86" s="1207"/>
      <c r="B86" s="1208" t="s">
        <v>174</v>
      </c>
      <c r="C86" s="1209"/>
      <c r="D86" s="1209"/>
      <c r="E86" s="1209"/>
      <c r="F86" s="1209"/>
      <c r="G86" s="1210">
        <f>SUM(M59:P59)</f>
        <v>31436</v>
      </c>
      <c r="H86" s="1211">
        <f>SUM(M61:P61)</f>
        <v>1071</v>
      </c>
      <c r="I86" s="1212">
        <f>SUM(M63:P63)</f>
        <v>1839</v>
      </c>
      <c r="J86" s="1211">
        <f>SUM(M65:P65)</f>
        <v>5</v>
      </c>
      <c r="K86" s="1212">
        <f>SUM(M67:P67)</f>
        <v>126</v>
      </c>
      <c r="L86" s="1211">
        <f>SUM(M69:P69)</f>
        <v>6</v>
      </c>
      <c r="M86" s="1212">
        <f>SUM(M71:P71)</f>
        <v>1653</v>
      </c>
      <c r="N86" s="1211">
        <f>SUM(M73:P73)</f>
        <v>31</v>
      </c>
      <c r="O86" s="1212">
        <f>SUM(M75:P75)</f>
        <v>0</v>
      </c>
      <c r="P86" s="1211">
        <f>SUM(M77:P77)</f>
        <v>0</v>
      </c>
      <c r="Q86" s="1212">
        <f>SUM(M79:P79)</f>
        <v>0</v>
      </c>
      <c r="R86" s="1211">
        <f>SUM(M81:P81)</f>
        <v>0</v>
      </c>
      <c r="S86" s="1206"/>
      <c r="V86" s="1213"/>
    </row>
    <row r="87" spans="1:22" ht="16.5" hidden="1" customHeight="1" x14ac:dyDescent="0.25">
      <c r="A87" s="1214"/>
      <c r="B87" s="1215" t="s">
        <v>175</v>
      </c>
      <c r="C87" s="1216"/>
      <c r="D87" s="1216"/>
      <c r="E87" s="1216"/>
      <c r="F87" s="1216"/>
      <c r="G87" s="1217">
        <f>SUM(Q59:S59)</f>
        <v>30470</v>
      </c>
      <c r="H87" s="1218">
        <f>SUM(Q61:S61)</f>
        <v>1560</v>
      </c>
      <c r="I87" s="1219">
        <f>SUM(Q63:S63)</f>
        <v>2784</v>
      </c>
      <c r="J87" s="1218">
        <f>SUM(Q65:S65)</f>
        <v>8</v>
      </c>
      <c r="K87" s="1219">
        <f>SUM(Q67:S67)</f>
        <v>142</v>
      </c>
      <c r="L87" s="1218">
        <f>SUM(Q69:S69)</f>
        <v>40</v>
      </c>
      <c r="M87" s="1219">
        <f>SUM(Q71,R71,S71)</f>
        <v>2460</v>
      </c>
      <c r="N87" s="1218">
        <f>SUM(Q73:S73)</f>
        <v>45</v>
      </c>
      <c r="O87" s="1219">
        <f>SUM(Q75:S75)</f>
        <v>0</v>
      </c>
      <c r="P87" s="1218">
        <f>SUM(Q77:S77)</f>
        <v>0</v>
      </c>
      <c r="Q87" s="1219">
        <f>SUM(Q79:S79)</f>
        <v>0</v>
      </c>
      <c r="R87" s="1218">
        <f>SUM(Q81:S81)</f>
        <v>0</v>
      </c>
      <c r="S87" s="1220"/>
      <c r="V87" s="1214"/>
    </row>
    <row r="88" spans="1:22" ht="18.75" customHeight="1" thickBot="1" x14ac:dyDescent="0.3">
      <c r="A88" s="1123"/>
      <c r="B88" s="1221"/>
      <c r="C88" s="1222" t="s">
        <v>176</v>
      </c>
      <c r="D88" s="1222"/>
      <c r="E88" s="1222"/>
      <c r="F88" s="1222"/>
      <c r="G88" s="1223"/>
      <c r="H88" s="1223"/>
      <c r="I88" s="1223"/>
      <c r="J88" s="1223"/>
      <c r="K88" s="1223"/>
      <c r="L88" s="1224"/>
      <c r="M88" s="1224"/>
      <c r="N88" s="1224"/>
      <c r="O88" s="1224"/>
      <c r="P88" s="1224"/>
      <c r="Q88" s="1224"/>
      <c r="R88" s="1224"/>
      <c r="S88" s="1225"/>
      <c r="V88" s="1123"/>
    </row>
    <row r="89" spans="1:22" ht="15" thickBot="1" x14ac:dyDescent="0.25">
      <c r="A89" s="270"/>
      <c r="B89" s="1188"/>
      <c r="C89" s="1185"/>
      <c r="D89" s="1185"/>
      <c r="E89" s="1185"/>
      <c r="F89" s="1185"/>
      <c r="G89" s="1189" t="s">
        <v>2</v>
      </c>
      <c r="H89" s="1190" t="s">
        <v>3</v>
      </c>
      <c r="I89" s="1191" t="s">
        <v>4</v>
      </c>
      <c r="J89" s="1190" t="s">
        <v>18</v>
      </c>
      <c r="K89" s="1191" t="s">
        <v>180</v>
      </c>
      <c r="L89" s="1190" t="s">
        <v>181</v>
      </c>
      <c r="M89" s="1191" t="s">
        <v>182</v>
      </c>
      <c r="N89" s="1190" t="s">
        <v>183</v>
      </c>
      <c r="O89" s="1191"/>
      <c r="P89" s="1190"/>
      <c r="Q89" s="1191"/>
      <c r="R89" s="1190"/>
      <c r="S89" s="1192"/>
      <c r="T89" s="1186"/>
      <c r="U89" s="1193"/>
      <c r="V89" s="12"/>
    </row>
    <row r="90" spans="1:22" ht="15.75" thickBot="1" x14ac:dyDescent="0.3">
      <c r="A90" s="270"/>
      <c r="B90" s="1194" t="s">
        <v>172</v>
      </c>
      <c r="C90" s="1194"/>
      <c r="D90" s="1194"/>
      <c r="E90" s="1194"/>
      <c r="F90" s="1194"/>
      <c r="G90" s="1195">
        <f>SUM(C59:H59)</f>
        <v>50621</v>
      </c>
      <c r="H90" s="1196">
        <f>SUM(C61:H61)</f>
        <v>49355</v>
      </c>
      <c r="I90" s="1197">
        <f>SUM(C63:H63)</f>
        <v>2910</v>
      </c>
      <c r="J90" s="1196">
        <f>SUM(C65:H65)</f>
        <v>220</v>
      </c>
      <c r="K90" s="1197">
        <f>SUM(C67:H67)</f>
        <v>230</v>
      </c>
      <c r="L90" s="1196">
        <f>SUM(C69:H69)</f>
        <v>99</v>
      </c>
      <c r="M90" s="1197">
        <f>SUM(C71:H71)</f>
        <v>3700</v>
      </c>
      <c r="N90" s="1196">
        <f>SUM(C73:H73)</f>
        <v>491</v>
      </c>
      <c r="O90" s="1197"/>
      <c r="P90" s="1196"/>
      <c r="Q90" s="1197"/>
      <c r="R90" s="1196"/>
      <c r="S90" s="1198"/>
      <c r="T90" s="1199"/>
      <c r="U90" s="1200"/>
      <c r="V90" s="12"/>
    </row>
    <row r="91" spans="1:22" ht="15.75" thickBot="1" x14ac:dyDescent="0.3">
      <c r="A91" s="275"/>
      <c r="B91" s="1201" t="s">
        <v>173</v>
      </c>
      <c r="C91" s="1202"/>
      <c r="D91" s="1202"/>
      <c r="E91" s="1202"/>
      <c r="F91" s="1202"/>
      <c r="G91" s="1203">
        <f>SUM(I59:L59)</f>
        <v>38997</v>
      </c>
      <c r="H91" s="1204">
        <f>SUM(I61:L61)</f>
        <v>958</v>
      </c>
      <c r="I91" s="1205">
        <f>SUM(I63:L63)</f>
        <v>2390</v>
      </c>
      <c r="J91" s="1204">
        <f>SUM(I65:L65)</f>
        <v>27</v>
      </c>
      <c r="K91" s="1205">
        <f>SUM(I67:L67)</f>
        <v>92</v>
      </c>
      <c r="L91" s="1204">
        <f>SUM(I69:L69)</f>
        <v>10</v>
      </c>
      <c r="M91" s="1205">
        <f>SUM(I71:L71)</f>
        <v>1804</v>
      </c>
      <c r="N91" s="1204">
        <f>SUM(I73:L73)</f>
        <v>35</v>
      </c>
      <c r="O91" s="1205"/>
      <c r="P91" s="1204"/>
      <c r="Q91" s="1205"/>
      <c r="R91" s="1204"/>
      <c r="S91" s="1206"/>
      <c r="T91" s="912"/>
      <c r="U91" s="912"/>
      <c r="V91" s="279"/>
    </row>
    <row r="92" spans="1:22" ht="15.75" thickBot="1" x14ac:dyDescent="0.3">
      <c r="A92" s="1207"/>
      <c r="B92" s="1208" t="s">
        <v>174</v>
      </c>
      <c r="C92" s="1209"/>
      <c r="D92" s="1209"/>
      <c r="E92" s="1209"/>
      <c r="F92" s="1209"/>
      <c r="G92" s="1210">
        <f>SUM(M59:P59)</f>
        <v>31436</v>
      </c>
      <c r="H92" s="1211">
        <f>SUM(M61:P61)</f>
        <v>1071</v>
      </c>
      <c r="I92" s="1212">
        <f>SUM(M63:P63)</f>
        <v>1839</v>
      </c>
      <c r="J92" s="1211">
        <f>SUM(M65:P65)</f>
        <v>5</v>
      </c>
      <c r="K92" s="1212">
        <f>SUM(M67:P67)</f>
        <v>126</v>
      </c>
      <c r="L92" s="1211">
        <f>SUM(M69:P69)</f>
        <v>6</v>
      </c>
      <c r="M92" s="1212">
        <f>SUM(M71:P71)</f>
        <v>1653</v>
      </c>
      <c r="N92" s="1211">
        <f>SUM(M73:P73)</f>
        <v>31</v>
      </c>
      <c r="O92" s="1212"/>
      <c r="P92" s="1211"/>
      <c r="Q92" s="1212"/>
      <c r="R92" s="1211"/>
      <c r="S92" s="1206"/>
      <c r="V92" s="1213"/>
    </row>
    <row r="93" spans="1:22" ht="18.75" thickBot="1" x14ac:dyDescent="0.3">
      <c r="A93" s="1214"/>
      <c r="B93" s="1215" t="s">
        <v>175</v>
      </c>
      <c r="C93" s="1216"/>
      <c r="D93" s="1216"/>
      <c r="E93" s="1216"/>
      <c r="F93" s="1216"/>
      <c r="G93" s="1217">
        <f>SUM(Q59:S59)</f>
        <v>30470</v>
      </c>
      <c r="H93" s="1218">
        <f>SUM(Q61:S61)</f>
        <v>1560</v>
      </c>
      <c r="I93" s="1219">
        <f>SUM(Q63:S63)</f>
        <v>2784</v>
      </c>
      <c r="J93" s="1218">
        <f>SUM(Q65:S65)</f>
        <v>8</v>
      </c>
      <c r="K93" s="1219">
        <f>SUM(Q67:S67)</f>
        <v>142</v>
      </c>
      <c r="L93" s="1218">
        <f>SUM(Q69:S69)</f>
        <v>40</v>
      </c>
      <c r="M93" s="1219">
        <f>SUM(Q71:S71)</f>
        <v>2460</v>
      </c>
      <c r="N93" s="1218">
        <f>SUM(Q73:S73)</f>
        <v>45</v>
      </c>
      <c r="O93" s="1219"/>
      <c r="P93" s="1218"/>
      <c r="Q93" s="1219"/>
      <c r="R93" s="1218"/>
      <c r="S93" s="1220"/>
      <c r="V93" s="1214"/>
    </row>
    <row r="94" spans="1:22" ht="18.75" thickBot="1" x14ac:dyDescent="0.3">
      <c r="A94" s="1123"/>
      <c r="B94" s="1221"/>
      <c r="C94" s="1222"/>
      <c r="D94" s="1222"/>
      <c r="E94" s="1222"/>
      <c r="F94" s="1222"/>
      <c r="G94" s="1223"/>
      <c r="H94" s="1223"/>
      <c r="I94" s="1223"/>
      <c r="J94" s="1223"/>
      <c r="K94" s="1223"/>
      <c r="L94" s="1224"/>
      <c r="M94" s="1224"/>
      <c r="N94" s="1224"/>
      <c r="O94" s="1224"/>
      <c r="P94" s="1224"/>
      <c r="Q94" s="1224"/>
      <c r="R94" s="1224"/>
      <c r="S94" s="1225"/>
      <c r="V94" s="1123"/>
    </row>
    <row r="97" spans="1:22" ht="23.25" customHeight="1" thickBot="1" x14ac:dyDescent="0.25"/>
    <row r="98" spans="1:22" ht="13.5" hidden="1" thickBot="1" x14ac:dyDescent="0.25"/>
    <row r="99" spans="1:22" ht="25.5" customHeight="1" thickBot="1" x14ac:dyDescent="0.3">
      <c r="A99" s="620"/>
      <c r="B99" s="1126" t="s">
        <v>184</v>
      </c>
      <c r="C99" s="1127"/>
      <c r="D99" s="1127"/>
      <c r="E99" s="1127"/>
      <c r="F99" s="1127"/>
      <c r="G99" s="1127"/>
      <c r="H99" s="1127"/>
      <c r="I99" s="1127"/>
      <c r="J99" s="1127"/>
      <c r="K99" s="1127"/>
      <c r="L99" s="1127"/>
      <c r="M99" s="1127"/>
      <c r="N99" s="1127"/>
      <c r="O99" s="1127"/>
      <c r="P99" s="1127"/>
      <c r="Q99" s="1127"/>
      <c r="R99" s="1127"/>
      <c r="S99" s="1127"/>
      <c r="T99" s="273"/>
      <c r="U99" s="273"/>
      <c r="V99" s="6"/>
    </row>
    <row r="100" spans="1:22" ht="34.5" customHeight="1" thickBot="1" x14ac:dyDescent="0.25">
      <c r="A100" s="270">
        <v>0</v>
      </c>
      <c r="B100" s="1128" t="s">
        <v>165</v>
      </c>
      <c r="C100" s="272"/>
      <c r="D100" s="1129"/>
      <c r="E100" s="272"/>
      <c r="F100" s="272"/>
      <c r="G100" s="272"/>
      <c r="H100" s="272"/>
      <c r="I100" s="272"/>
      <c r="J100" s="1226" t="s">
        <v>29</v>
      </c>
      <c r="K100" s="272"/>
      <c r="L100" s="272"/>
      <c r="M100" s="272"/>
      <c r="N100" s="272"/>
      <c r="O100" s="272"/>
      <c r="P100" s="272"/>
      <c r="Q100" s="272"/>
      <c r="R100" s="272"/>
      <c r="S100" s="272"/>
      <c r="T100" s="272"/>
      <c r="U100" s="272"/>
      <c r="V100" s="12"/>
    </row>
    <row r="101" spans="1:22" ht="13.5" hidden="1" thickBot="1" x14ac:dyDescent="0.25">
      <c r="A101" s="270"/>
      <c r="B101" s="1130"/>
      <c r="C101" s="272"/>
      <c r="D101" s="272"/>
      <c r="E101" s="272"/>
      <c r="F101" s="272"/>
      <c r="G101" s="272"/>
      <c r="H101" s="272"/>
      <c r="I101" s="272"/>
      <c r="J101" s="272"/>
      <c r="K101" s="272"/>
      <c r="L101" s="272"/>
      <c r="M101" s="272"/>
      <c r="N101" s="272"/>
      <c r="O101" s="272"/>
      <c r="P101" s="272"/>
      <c r="Q101" s="272"/>
      <c r="R101" s="272"/>
      <c r="S101" s="272"/>
      <c r="T101" s="272"/>
      <c r="U101" s="272"/>
      <c r="V101" s="12"/>
    </row>
    <row r="102" spans="1:22" ht="13.5" hidden="1" thickBot="1" x14ac:dyDescent="0.25">
      <c r="A102" s="270"/>
      <c r="B102" s="1130"/>
      <c r="C102" s="272"/>
      <c r="D102" s="272"/>
      <c r="E102" s="272"/>
      <c r="F102" s="272"/>
      <c r="G102" s="272"/>
      <c r="H102" s="272"/>
      <c r="I102" s="272"/>
      <c r="J102" s="272"/>
      <c r="K102" s="272"/>
      <c r="L102" s="272"/>
      <c r="M102" s="272"/>
      <c r="N102" s="272"/>
      <c r="O102" s="272"/>
      <c r="P102" s="272"/>
      <c r="Q102" s="272"/>
      <c r="R102" s="272"/>
      <c r="S102" s="272"/>
      <c r="T102" s="272"/>
      <c r="U102" s="272"/>
      <c r="V102" s="12"/>
    </row>
    <row r="103" spans="1:22" ht="27.75" customHeight="1" thickBot="1" x14ac:dyDescent="0.35">
      <c r="A103" s="270"/>
      <c r="B103" s="1131" t="s">
        <v>166</v>
      </c>
      <c r="C103" s="622"/>
      <c r="D103" s="1132" t="s">
        <v>167</v>
      </c>
      <c r="E103" s="622"/>
      <c r="F103" s="622"/>
      <c r="G103" s="622"/>
      <c r="H103" s="624"/>
      <c r="I103" s="1133" t="s">
        <v>168</v>
      </c>
      <c r="J103" s="1134"/>
      <c r="K103" s="1134"/>
      <c r="L103" s="1135"/>
      <c r="M103" s="1136" t="s">
        <v>169</v>
      </c>
      <c r="N103" s="1137"/>
      <c r="O103" s="1137"/>
      <c r="P103" s="1138"/>
      <c r="Q103" s="1139"/>
      <c r="R103" s="1140" t="s">
        <v>170</v>
      </c>
      <c r="S103" s="1141"/>
      <c r="T103" s="272"/>
      <c r="U103" s="272"/>
      <c r="V103" s="12"/>
    </row>
    <row r="104" spans="1:22" ht="51" customHeight="1" thickBot="1" x14ac:dyDescent="0.25">
      <c r="A104" s="270"/>
      <c r="B104" s="272"/>
      <c r="C104" s="1142"/>
      <c r="D104" s="277"/>
      <c r="E104" s="277"/>
      <c r="F104" s="277"/>
      <c r="G104" s="277"/>
      <c r="H104" s="278"/>
      <c r="I104" s="1142"/>
      <c r="J104" s="277"/>
      <c r="K104" s="277"/>
      <c r="L104" s="278"/>
      <c r="M104" s="1142"/>
      <c r="N104" s="277"/>
      <c r="O104" s="277"/>
      <c r="P104" s="278"/>
      <c r="Q104" s="272"/>
      <c r="R104" s="272"/>
      <c r="S104" s="272"/>
      <c r="T104" s="272"/>
      <c r="U104" s="272"/>
      <c r="V104" s="12"/>
    </row>
    <row r="105" spans="1:22" ht="20.25" customHeight="1" thickBot="1" x14ac:dyDescent="0.3">
      <c r="A105" s="1143"/>
      <c r="B105" s="1144" t="s">
        <v>171</v>
      </c>
      <c r="C105" s="645">
        <v>53111</v>
      </c>
      <c r="D105" s="1145">
        <v>53113</v>
      </c>
      <c r="E105" s="1146">
        <v>53115</v>
      </c>
      <c r="F105" s="1147">
        <v>53117</v>
      </c>
      <c r="G105" s="1146">
        <v>53119</v>
      </c>
      <c r="H105" s="1145">
        <v>53121</v>
      </c>
      <c r="I105" s="1146">
        <v>53123</v>
      </c>
      <c r="J105" s="1145">
        <v>53125</v>
      </c>
      <c r="K105" s="1146">
        <v>53127</v>
      </c>
      <c r="L105" s="1145">
        <v>53129</v>
      </c>
      <c r="M105" s="1146">
        <v>53173</v>
      </c>
      <c r="N105" s="1145">
        <v>53175</v>
      </c>
      <c r="O105" s="1146">
        <v>53177</v>
      </c>
      <c r="P105" s="1145">
        <v>53179</v>
      </c>
      <c r="Q105" s="1146">
        <v>53225</v>
      </c>
      <c r="R105" s="1145">
        <v>53227</v>
      </c>
      <c r="S105" s="1146">
        <v>53229</v>
      </c>
      <c r="T105" s="1148"/>
      <c r="U105" s="1149"/>
      <c r="V105" s="1150"/>
    </row>
    <row r="106" spans="1:22" ht="9" customHeight="1" thickBot="1" x14ac:dyDescent="0.25">
      <c r="A106" s="270"/>
      <c r="B106" s="1151"/>
      <c r="C106" s="1152"/>
      <c r="D106" s="1153"/>
      <c r="E106" s="1154"/>
      <c r="F106" s="1153"/>
      <c r="G106" s="1154"/>
      <c r="H106" s="1153"/>
      <c r="I106" s="1154"/>
      <c r="J106" s="1153"/>
      <c r="K106" s="1154"/>
      <c r="L106" s="1153"/>
      <c r="M106" s="1154"/>
      <c r="N106" s="1153"/>
      <c r="O106" s="1154"/>
      <c r="P106" s="1153"/>
      <c r="Q106" s="1154"/>
      <c r="R106" s="1153"/>
      <c r="S106" s="1154"/>
      <c r="T106" s="1155"/>
      <c r="U106" s="1156"/>
      <c r="V106" s="12"/>
    </row>
    <row r="107" spans="1:22" ht="27" customHeight="1" x14ac:dyDescent="0.4">
      <c r="A107" s="270"/>
      <c r="B107" s="1227" t="s">
        <v>2</v>
      </c>
      <c r="C107" s="1228">
        <v>6680</v>
      </c>
      <c r="D107" s="1229">
        <v>13670</v>
      </c>
      <c r="E107" s="1230">
        <v>7148</v>
      </c>
      <c r="F107" s="1229">
        <v>8961</v>
      </c>
      <c r="G107" s="1230">
        <v>8382</v>
      </c>
      <c r="H107" s="1229">
        <v>6027</v>
      </c>
      <c r="I107" s="1231">
        <v>9964</v>
      </c>
      <c r="J107" s="1232">
        <v>7624</v>
      </c>
      <c r="K107" s="1231">
        <v>15156</v>
      </c>
      <c r="L107" s="1232">
        <v>6209</v>
      </c>
      <c r="M107" s="1233">
        <v>5292</v>
      </c>
      <c r="N107" s="1234">
        <v>9104</v>
      </c>
      <c r="O107" s="1233">
        <v>9788</v>
      </c>
      <c r="P107" s="1234">
        <v>7367</v>
      </c>
      <c r="Q107" s="1235">
        <v>9621</v>
      </c>
      <c r="R107" s="1236">
        <v>8839</v>
      </c>
      <c r="S107" s="1235">
        <v>12062</v>
      </c>
      <c r="T107" s="1167"/>
      <c r="U107" s="1168"/>
      <c r="V107" s="12"/>
    </row>
    <row r="108" spans="1:22" ht="6.75" customHeight="1" thickBot="1" x14ac:dyDescent="0.25">
      <c r="A108" s="270"/>
      <c r="B108" s="1169"/>
      <c r="C108" s="1237"/>
      <c r="D108" s="1238"/>
      <c r="E108" s="1239"/>
      <c r="F108" s="1238"/>
      <c r="G108" s="1239"/>
      <c r="H108" s="1238"/>
      <c r="I108" s="1239"/>
      <c r="J108" s="1238"/>
      <c r="K108" s="1239"/>
      <c r="L108" s="1238"/>
      <c r="M108" s="1239"/>
      <c r="N108" s="1238"/>
      <c r="O108" s="1239"/>
      <c r="P108" s="1238"/>
      <c r="Q108" s="1239"/>
      <c r="R108" s="1238"/>
      <c r="S108" s="1239"/>
      <c r="T108" s="1173"/>
      <c r="U108" s="1174"/>
      <c r="V108" s="12"/>
    </row>
    <row r="109" spans="1:22" ht="27" customHeight="1" x14ac:dyDescent="0.4">
      <c r="A109" s="270"/>
      <c r="B109" s="1227" t="s">
        <v>3</v>
      </c>
      <c r="C109" s="1228">
        <v>588</v>
      </c>
      <c r="D109" s="1229">
        <v>45564</v>
      </c>
      <c r="E109" s="1230">
        <v>224</v>
      </c>
      <c r="F109" s="1229">
        <v>587</v>
      </c>
      <c r="G109" s="1230">
        <v>708</v>
      </c>
      <c r="H109" s="1229">
        <v>1750</v>
      </c>
      <c r="I109" s="1231">
        <v>413</v>
      </c>
      <c r="J109" s="1232">
        <v>133</v>
      </c>
      <c r="K109" s="1231">
        <v>242</v>
      </c>
      <c r="L109" s="1232">
        <v>178</v>
      </c>
      <c r="M109" s="1233">
        <v>172</v>
      </c>
      <c r="N109" s="1234">
        <v>379</v>
      </c>
      <c r="O109" s="1233">
        <v>231</v>
      </c>
      <c r="P109" s="1234">
        <v>287</v>
      </c>
      <c r="Q109" s="1235">
        <v>358</v>
      </c>
      <c r="R109" s="1236">
        <v>623</v>
      </c>
      <c r="S109" s="1235">
        <v>594</v>
      </c>
      <c r="T109" s="1167"/>
      <c r="U109" s="1168"/>
      <c r="V109" s="12"/>
    </row>
    <row r="110" spans="1:22" ht="6.75" customHeight="1" thickBot="1" x14ac:dyDescent="0.25">
      <c r="A110" s="270"/>
      <c r="B110" s="1169"/>
      <c r="C110" s="1237"/>
      <c r="D110" s="1238"/>
      <c r="E110" s="1239"/>
      <c r="F110" s="1238"/>
      <c r="G110" s="1239"/>
      <c r="H110" s="1238"/>
      <c r="I110" s="1239"/>
      <c r="J110" s="1238"/>
      <c r="K110" s="1239"/>
      <c r="L110" s="1238"/>
      <c r="M110" s="1239"/>
      <c r="N110" s="1238"/>
      <c r="O110" s="1239"/>
      <c r="P110" s="1238"/>
      <c r="Q110" s="1239"/>
      <c r="R110" s="1238"/>
      <c r="S110" s="1239"/>
      <c r="T110" s="1173"/>
      <c r="U110" s="1174"/>
      <c r="V110" s="12"/>
    </row>
    <row r="111" spans="1:22" ht="27" customHeight="1" x14ac:dyDescent="0.4">
      <c r="A111" s="270"/>
      <c r="B111" s="1227" t="s">
        <v>4</v>
      </c>
      <c r="C111" s="1228">
        <v>493</v>
      </c>
      <c r="D111" s="1229">
        <v>307</v>
      </c>
      <c r="E111" s="1230">
        <v>504</v>
      </c>
      <c r="F111" s="1229">
        <v>683</v>
      </c>
      <c r="G111" s="1230">
        <v>454</v>
      </c>
      <c r="H111" s="1229">
        <v>483</v>
      </c>
      <c r="I111" s="1231">
        <v>810</v>
      </c>
      <c r="J111" s="1232">
        <v>546</v>
      </c>
      <c r="K111" s="1231">
        <v>516</v>
      </c>
      <c r="L111" s="1232">
        <v>510</v>
      </c>
      <c r="M111" s="1233">
        <v>353</v>
      </c>
      <c r="N111" s="1234">
        <v>510</v>
      </c>
      <c r="O111" s="1233">
        <v>509</v>
      </c>
      <c r="P111" s="1234">
        <v>468</v>
      </c>
      <c r="Q111" s="1235">
        <v>915</v>
      </c>
      <c r="R111" s="1236">
        <v>809</v>
      </c>
      <c r="S111" s="1235">
        <v>1077</v>
      </c>
      <c r="T111" s="1167"/>
      <c r="U111" s="1168"/>
      <c r="V111" s="12"/>
    </row>
    <row r="112" spans="1:22" ht="6.75" customHeight="1" thickBot="1" x14ac:dyDescent="0.25">
      <c r="A112" s="270"/>
      <c r="B112" s="1169"/>
      <c r="C112" s="1237"/>
      <c r="D112" s="1238"/>
      <c r="E112" s="1239"/>
      <c r="F112" s="1238"/>
      <c r="G112" s="1239"/>
      <c r="H112" s="1238"/>
      <c r="I112" s="1239"/>
      <c r="J112" s="1238"/>
      <c r="K112" s="1239"/>
      <c r="L112" s="1238"/>
      <c r="M112" s="1239"/>
      <c r="N112" s="1238"/>
      <c r="O112" s="1239"/>
      <c r="P112" s="1238"/>
      <c r="Q112" s="1239"/>
      <c r="R112" s="1238"/>
      <c r="S112" s="1239"/>
      <c r="T112" s="1173"/>
      <c r="U112" s="1174"/>
      <c r="V112" s="12"/>
    </row>
    <row r="113" spans="1:22" ht="27" customHeight="1" x14ac:dyDescent="0.4">
      <c r="A113" s="270"/>
      <c r="B113" s="1227" t="s">
        <v>18</v>
      </c>
      <c r="C113" s="1228">
        <v>195</v>
      </c>
      <c r="D113" s="1229">
        <v>6</v>
      </c>
      <c r="E113" s="1230">
        <v>0</v>
      </c>
      <c r="F113" s="1229">
        <v>14</v>
      </c>
      <c r="G113" s="1230">
        <v>0</v>
      </c>
      <c r="H113" s="1229">
        <v>5</v>
      </c>
      <c r="I113" s="1231">
        <v>17</v>
      </c>
      <c r="J113" s="1232">
        <v>1</v>
      </c>
      <c r="K113" s="1231">
        <v>3</v>
      </c>
      <c r="L113" s="1232">
        <v>6</v>
      </c>
      <c r="M113" s="1233">
        <v>1</v>
      </c>
      <c r="N113" s="1234">
        <v>3</v>
      </c>
      <c r="O113" s="1233">
        <v>1</v>
      </c>
      <c r="P113" s="1234">
        <v>0</v>
      </c>
      <c r="Q113" s="1235">
        <v>0</v>
      </c>
      <c r="R113" s="1236">
        <v>1</v>
      </c>
      <c r="S113" s="1235">
        <v>7</v>
      </c>
      <c r="T113" s="1167"/>
      <c r="U113" s="1168"/>
      <c r="V113" s="12"/>
    </row>
    <row r="114" spans="1:22" ht="6.75" customHeight="1" thickBot="1" x14ac:dyDescent="0.25">
      <c r="A114" s="270"/>
      <c r="B114" s="1169"/>
      <c r="C114" s="1237"/>
      <c r="D114" s="1238"/>
      <c r="E114" s="1239"/>
      <c r="F114" s="1238"/>
      <c r="G114" s="1239"/>
      <c r="H114" s="1238"/>
      <c r="I114" s="1239"/>
      <c r="J114" s="1238"/>
      <c r="K114" s="1239"/>
      <c r="L114" s="1238"/>
      <c r="M114" s="1239"/>
      <c r="N114" s="1238"/>
      <c r="O114" s="1239"/>
      <c r="P114" s="1238"/>
      <c r="Q114" s="1239"/>
      <c r="R114" s="1238"/>
      <c r="S114" s="1239"/>
      <c r="T114" s="1173"/>
      <c r="U114" s="1174"/>
      <c r="V114" s="12"/>
    </row>
    <row r="115" spans="1:22" ht="27" customHeight="1" x14ac:dyDescent="0.25">
      <c r="A115" s="270"/>
      <c r="B115" s="1240" t="s">
        <v>106</v>
      </c>
      <c r="C115" s="1228">
        <v>40</v>
      </c>
      <c r="D115" s="1229">
        <v>38</v>
      </c>
      <c r="E115" s="1230">
        <v>37</v>
      </c>
      <c r="F115" s="1229">
        <v>33</v>
      </c>
      <c r="G115" s="1230">
        <v>18</v>
      </c>
      <c r="H115" s="1229">
        <v>60</v>
      </c>
      <c r="I115" s="1231">
        <v>35</v>
      </c>
      <c r="J115" s="1232">
        <v>22</v>
      </c>
      <c r="K115" s="1231">
        <v>20</v>
      </c>
      <c r="L115" s="1232">
        <v>15</v>
      </c>
      <c r="M115" s="1233">
        <v>7</v>
      </c>
      <c r="N115" s="1234">
        <v>29</v>
      </c>
      <c r="O115" s="1233">
        <v>43</v>
      </c>
      <c r="P115" s="1234">
        <v>44</v>
      </c>
      <c r="Q115" s="1235">
        <v>43</v>
      </c>
      <c r="R115" s="1236">
        <v>44</v>
      </c>
      <c r="S115" s="1235">
        <v>54</v>
      </c>
      <c r="T115" s="1167"/>
      <c r="U115" s="1168"/>
      <c r="V115" s="12"/>
    </row>
    <row r="116" spans="1:22" ht="6.75" customHeight="1" thickBot="1" x14ac:dyDescent="0.25">
      <c r="A116" s="270"/>
      <c r="B116" s="1169"/>
      <c r="C116" s="1237"/>
      <c r="D116" s="1238"/>
      <c r="E116" s="1239"/>
      <c r="F116" s="1238"/>
      <c r="G116" s="1239"/>
      <c r="H116" s="1238"/>
      <c r="I116" s="1239"/>
      <c r="J116" s="1238"/>
      <c r="K116" s="1239"/>
      <c r="L116" s="1238"/>
      <c r="M116" s="1239"/>
      <c r="N116" s="1238"/>
      <c r="O116" s="1239"/>
      <c r="P116" s="1238"/>
      <c r="Q116" s="1239"/>
      <c r="R116" s="1238"/>
      <c r="S116" s="1239"/>
      <c r="T116" s="1173"/>
      <c r="U116" s="1174"/>
      <c r="V116" s="12"/>
    </row>
    <row r="117" spans="1:22" ht="27" customHeight="1" x14ac:dyDescent="0.25">
      <c r="A117" s="270"/>
      <c r="B117" s="1240" t="s">
        <v>178</v>
      </c>
      <c r="C117" s="1228">
        <v>30</v>
      </c>
      <c r="D117" s="1229">
        <v>5</v>
      </c>
      <c r="E117" s="1230">
        <v>2</v>
      </c>
      <c r="F117" s="1229">
        <v>6</v>
      </c>
      <c r="G117" s="1230">
        <v>32</v>
      </c>
      <c r="H117" s="1229">
        <v>23</v>
      </c>
      <c r="I117" s="1231">
        <v>5</v>
      </c>
      <c r="J117" s="1232">
        <v>1</v>
      </c>
      <c r="K117" s="1231">
        <v>3</v>
      </c>
      <c r="L117" s="1232">
        <v>1</v>
      </c>
      <c r="M117" s="1233">
        <v>1</v>
      </c>
      <c r="N117" s="1234">
        <v>5</v>
      </c>
      <c r="O117" s="1233">
        <v>0</v>
      </c>
      <c r="P117" s="1234">
        <v>0</v>
      </c>
      <c r="Q117" s="1235">
        <v>5</v>
      </c>
      <c r="R117" s="1236">
        <v>29</v>
      </c>
      <c r="S117" s="1235">
        <v>6</v>
      </c>
      <c r="T117" s="1167"/>
      <c r="U117" s="1168"/>
      <c r="V117" s="12"/>
    </row>
    <row r="118" spans="1:22" ht="6.75" customHeight="1" thickBot="1" x14ac:dyDescent="0.3">
      <c r="A118" s="270"/>
      <c r="B118" s="1175"/>
      <c r="C118" s="1237"/>
      <c r="D118" s="1238"/>
      <c r="E118" s="1239"/>
      <c r="F118" s="1238"/>
      <c r="G118" s="1239"/>
      <c r="H118" s="1238"/>
      <c r="I118" s="1239"/>
      <c r="J118" s="1238"/>
      <c r="K118" s="1239"/>
      <c r="L118" s="1238"/>
      <c r="M118" s="1239"/>
      <c r="N118" s="1238"/>
      <c r="O118" s="1239"/>
      <c r="P118" s="1238"/>
      <c r="Q118" s="1239"/>
      <c r="R118" s="1238"/>
      <c r="S118" s="1239"/>
      <c r="T118" s="1173"/>
      <c r="U118" s="1174"/>
      <c r="V118" s="12"/>
    </row>
    <row r="119" spans="1:22" ht="27" customHeight="1" x14ac:dyDescent="0.25">
      <c r="A119" s="270"/>
      <c r="B119" s="1241" t="s">
        <v>8</v>
      </c>
      <c r="C119" s="1228">
        <v>413</v>
      </c>
      <c r="D119" s="1229">
        <v>1222</v>
      </c>
      <c r="E119" s="1230">
        <v>381</v>
      </c>
      <c r="F119" s="1229">
        <v>682</v>
      </c>
      <c r="G119" s="1230">
        <v>454</v>
      </c>
      <c r="H119" s="1229">
        <v>559</v>
      </c>
      <c r="I119" s="1231">
        <v>684</v>
      </c>
      <c r="J119" s="1232">
        <v>439</v>
      </c>
      <c r="K119" s="1231">
        <v>369</v>
      </c>
      <c r="L119" s="1232">
        <v>315</v>
      </c>
      <c r="M119" s="1233">
        <v>247</v>
      </c>
      <c r="N119" s="1234">
        <v>477</v>
      </c>
      <c r="O119" s="1233">
        <v>451</v>
      </c>
      <c r="P119" s="1234">
        <v>482</v>
      </c>
      <c r="Q119" s="1235">
        <v>662</v>
      </c>
      <c r="R119" s="1236">
        <v>843</v>
      </c>
      <c r="S119" s="1235">
        <v>959</v>
      </c>
      <c r="T119" s="1167"/>
      <c r="U119" s="1168"/>
      <c r="V119" s="12"/>
    </row>
    <row r="120" spans="1:22" ht="6.75" customHeight="1" thickBot="1" x14ac:dyDescent="0.3">
      <c r="A120" s="270"/>
      <c r="B120" s="1175"/>
      <c r="C120" s="1237"/>
      <c r="D120" s="1238"/>
      <c r="E120" s="1239"/>
      <c r="F120" s="1238"/>
      <c r="G120" s="1239"/>
      <c r="H120" s="1238"/>
      <c r="I120" s="1239"/>
      <c r="J120" s="1238"/>
      <c r="K120" s="1239"/>
      <c r="L120" s="1238"/>
      <c r="M120" s="1239"/>
      <c r="N120" s="1238"/>
      <c r="O120" s="1239"/>
      <c r="P120" s="1238"/>
      <c r="Q120" s="1239"/>
      <c r="R120" s="1238"/>
      <c r="S120" s="1239"/>
      <c r="T120" s="1173"/>
      <c r="U120" s="1174"/>
      <c r="V120" s="12"/>
    </row>
    <row r="121" spans="1:22" ht="27" customHeight="1" x14ac:dyDescent="0.25">
      <c r="A121" s="270"/>
      <c r="B121" s="1240" t="s">
        <v>179</v>
      </c>
      <c r="C121" s="1228">
        <v>29</v>
      </c>
      <c r="D121" s="1229">
        <v>279</v>
      </c>
      <c r="E121" s="1230">
        <v>27</v>
      </c>
      <c r="F121" s="1229">
        <v>17</v>
      </c>
      <c r="G121" s="1230">
        <v>123</v>
      </c>
      <c r="H121" s="1229">
        <v>18</v>
      </c>
      <c r="I121" s="1231">
        <v>12</v>
      </c>
      <c r="J121" s="1232">
        <v>4</v>
      </c>
      <c r="K121" s="1231">
        <v>14</v>
      </c>
      <c r="L121" s="1232">
        <v>5</v>
      </c>
      <c r="M121" s="1233">
        <v>6</v>
      </c>
      <c r="N121" s="1234">
        <v>10</v>
      </c>
      <c r="O121" s="1233">
        <v>10</v>
      </c>
      <c r="P121" s="1234">
        <v>6</v>
      </c>
      <c r="Q121" s="1235">
        <v>5</v>
      </c>
      <c r="R121" s="1236">
        <v>21</v>
      </c>
      <c r="S121" s="1235">
        <v>20</v>
      </c>
      <c r="T121" s="1167"/>
      <c r="U121" s="1168"/>
      <c r="V121" s="12"/>
    </row>
    <row r="122" spans="1:22" ht="7.5" customHeight="1" thickBot="1" x14ac:dyDescent="0.3">
      <c r="A122" s="270"/>
      <c r="B122" s="1175"/>
      <c r="C122" s="1170"/>
      <c r="D122" s="1171"/>
      <c r="E122" s="1172"/>
      <c r="F122" s="1171"/>
      <c r="G122" s="1172"/>
      <c r="H122" s="1171"/>
      <c r="I122" s="1172"/>
      <c r="J122" s="1171"/>
      <c r="K122" s="1172"/>
      <c r="L122" s="1171"/>
      <c r="M122" s="1172"/>
      <c r="N122" s="1171"/>
      <c r="O122" s="1172"/>
      <c r="P122" s="1171"/>
      <c r="Q122" s="1172"/>
      <c r="R122" s="1171"/>
      <c r="S122" s="1172"/>
      <c r="T122" s="1173"/>
      <c r="U122" s="1174"/>
      <c r="V122" s="12"/>
    </row>
    <row r="123" spans="1:22" ht="21.75" hidden="1" customHeight="1" x14ac:dyDescent="0.25">
      <c r="A123" s="270"/>
      <c r="B123" s="1157"/>
      <c r="C123" s="1158"/>
      <c r="D123" s="1159"/>
      <c r="E123" s="1160"/>
      <c r="F123" s="1159"/>
      <c r="G123" s="1160"/>
      <c r="H123" s="1159"/>
      <c r="I123" s="1161"/>
      <c r="J123" s="1162"/>
      <c r="K123" s="1161"/>
      <c r="L123" s="1162"/>
      <c r="M123" s="1163"/>
      <c r="N123" s="1164"/>
      <c r="O123" s="1163"/>
      <c r="P123" s="1164"/>
      <c r="Q123" s="1165"/>
      <c r="R123" s="1166"/>
      <c r="S123" s="1165"/>
      <c r="T123" s="1167"/>
      <c r="U123" s="1168"/>
      <c r="V123" s="12"/>
    </row>
    <row r="124" spans="1:22" ht="6.75" hidden="1" customHeight="1" x14ac:dyDescent="0.25">
      <c r="A124" s="270"/>
      <c r="B124" s="1175"/>
      <c r="C124" s="1170"/>
      <c r="D124" s="1171"/>
      <c r="E124" s="1172"/>
      <c r="F124" s="1171"/>
      <c r="G124" s="1172"/>
      <c r="H124" s="1171"/>
      <c r="I124" s="1172"/>
      <c r="J124" s="1171"/>
      <c r="K124" s="1172"/>
      <c r="L124" s="1171"/>
      <c r="M124" s="1172"/>
      <c r="N124" s="1171"/>
      <c r="O124" s="1172"/>
      <c r="P124" s="1171"/>
      <c r="Q124" s="1172"/>
      <c r="R124" s="1171"/>
      <c r="S124" s="1172"/>
      <c r="T124" s="1173"/>
      <c r="U124" s="1174"/>
      <c r="V124" s="12"/>
    </row>
    <row r="125" spans="1:22" ht="21.75" hidden="1" customHeight="1" x14ac:dyDescent="0.25">
      <c r="A125" s="270"/>
      <c r="B125" s="1157"/>
      <c r="C125" s="1158"/>
      <c r="D125" s="1159"/>
      <c r="E125" s="1160"/>
      <c r="F125" s="1159"/>
      <c r="G125" s="1160"/>
      <c r="H125" s="1159"/>
      <c r="I125" s="1161"/>
      <c r="J125" s="1162"/>
      <c r="K125" s="1161"/>
      <c r="L125" s="1162"/>
      <c r="M125" s="1163"/>
      <c r="N125" s="1164"/>
      <c r="O125" s="1163"/>
      <c r="P125" s="1164"/>
      <c r="Q125" s="1165"/>
      <c r="R125" s="1166"/>
      <c r="S125" s="1165"/>
      <c r="T125" s="1167"/>
      <c r="U125" s="1168"/>
      <c r="V125" s="12"/>
    </row>
    <row r="126" spans="1:22" ht="7.5" hidden="1" customHeight="1" x14ac:dyDescent="0.25">
      <c r="A126" s="270"/>
      <c r="B126" s="1175"/>
      <c r="C126" s="1170"/>
      <c r="D126" s="1171"/>
      <c r="E126" s="1172"/>
      <c r="F126" s="1171"/>
      <c r="G126" s="1172"/>
      <c r="H126" s="1171"/>
      <c r="I126" s="1172"/>
      <c r="J126" s="1171"/>
      <c r="K126" s="1172"/>
      <c r="L126" s="1171"/>
      <c r="M126" s="1172"/>
      <c r="N126" s="1171"/>
      <c r="O126" s="1172"/>
      <c r="P126" s="1171"/>
      <c r="Q126" s="1172"/>
      <c r="R126" s="1171"/>
      <c r="S126" s="1172"/>
      <c r="T126" s="1173"/>
      <c r="U126" s="1174"/>
      <c r="V126" s="12"/>
    </row>
    <row r="127" spans="1:22" ht="21.75" hidden="1" customHeight="1" x14ac:dyDescent="0.25">
      <c r="A127" s="270"/>
      <c r="B127" s="1157"/>
      <c r="C127" s="1158"/>
      <c r="D127" s="1159"/>
      <c r="E127" s="1160"/>
      <c r="F127" s="1159"/>
      <c r="G127" s="1160"/>
      <c r="H127" s="1159"/>
      <c r="I127" s="1161"/>
      <c r="J127" s="1162"/>
      <c r="K127" s="1161"/>
      <c r="L127" s="1162"/>
      <c r="M127" s="1163"/>
      <c r="N127" s="1164"/>
      <c r="O127" s="1163"/>
      <c r="P127" s="1164"/>
      <c r="Q127" s="1165"/>
      <c r="R127" s="1166"/>
      <c r="S127" s="1165"/>
      <c r="T127" s="1167"/>
      <c r="U127" s="1168"/>
      <c r="V127" s="12"/>
    </row>
    <row r="128" spans="1:22" ht="7.5" hidden="1" customHeight="1" x14ac:dyDescent="0.25">
      <c r="A128" s="270"/>
      <c r="B128" s="1176"/>
      <c r="C128" s="1177"/>
      <c r="D128" s="1178"/>
      <c r="E128" s="1179"/>
      <c r="F128" s="1178"/>
      <c r="G128" s="1179"/>
      <c r="H128" s="1178"/>
      <c r="I128" s="1179"/>
      <c r="J128" s="1178"/>
      <c r="K128" s="1179"/>
      <c r="L128" s="1178"/>
      <c r="M128" s="1179"/>
      <c r="N128" s="1178"/>
      <c r="O128" s="1179"/>
      <c r="P128" s="1178"/>
      <c r="Q128" s="1179"/>
      <c r="R128" s="1178"/>
      <c r="S128" s="1179"/>
      <c r="T128" s="1180"/>
      <c r="U128" s="1181"/>
      <c r="V128" s="12"/>
    </row>
    <row r="129" spans="1:22" ht="21.75" hidden="1" customHeight="1" x14ac:dyDescent="0.25">
      <c r="A129" s="270"/>
      <c r="B129" s="1157"/>
      <c r="C129" s="1159"/>
      <c r="D129" s="1160"/>
      <c r="E129" s="1159"/>
      <c r="F129" s="1160"/>
      <c r="G129" s="1159"/>
      <c r="H129" s="1160"/>
      <c r="I129" s="1162"/>
      <c r="J129" s="1161"/>
      <c r="K129" s="1162"/>
      <c r="L129" s="1161"/>
      <c r="M129" s="1164"/>
      <c r="N129" s="1163"/>
      <c r="O129" s="1164"/>
      <c r="P129" s="1163"/>
      <c r="Q129" s="1166"/>
      <c r="R129" s="1165"/>
      <c r="S129" s="1166"/>
      <c r="T129" s="1182"/>
      <c r="U129" s="1167"/>
      <c r="V129" s="12"/>
    </row>
    <row r="130" spans="1:22" ht="9" hidden="1" customHeight="1" x14ac:dyDescent="0.2">
      <c r="A130" s="270"/>
      <c r="B130" s="1183"/>
      <c r="C130" s="1184"/>
      <c r="D130" s="1185"/>
      <c r="E130" s="1184"/>
      <c r="F130" s="1185"/>
      <c r="G130" s="1184"/>
      <c r="H130" s="1185"/>
      <c r="I130" s="1184"/>
      <c r="J130" s="1185"/>
      <c r="K130" s="1184"/>
      <c r="L130" s="1185"/>
      <c r="M130" s="1184"/>
      <c r="N130" s="1185"/>
      <c r="O130" s="1184"/>
      <c r="P130" s="1185"/>
      <c r="Q130" s="1184"/>
      <c r="R130" s="1185"/>
      <c r="S130" s="1184"/>
      <c r="T130" s="1186"/>
      <c r="U130" s="1187"/>
      <c r="V130" s="12"/>
    </row>
    <row r="131" spans="1:22" ht="18.75" hidden="1" customHeight="1" x14ac:dyDescent="0.2">
      <c r="A131" s="270"/>
      <c r="B131" s="1188"/>
      <c r="C131" s="1185"/>
      <c r="D131" s="1185"/>
      <c r="E131" s="1185"/>
      <c r="F131" s="1185"/>
      <c r="G131" s="1189" t="s">
        <v>24</v>
      </c>
      <c r="H131" s="1190" t="s">
        <v>28</v>
      </c>
      <c r="I131" s="1191" t="s">
        <v>29</v>
      </c>
      <c r="J131" s="1190" t="s">
        <v>30</v>
      </c>
      <c r="K131" s="1191" t="s">
        <v>31</v>
      </c>
      <c r="L131" s="1190" t="s">
        <v>32</v>
      </c>
      <c r="M131" s="1191" t="s">
        <v>35</v>
      </c>
      <c r="N131" s="1190" t="s">
        <v>36</v>
      </c>
      <c r="O131" s="1191" t="s">
        <v>91</v>
      </c>
      <c r="P131" s="1190" t="s">
        <v>38</v>
      </c>
      <c r="Q131" s="1191" t="s">
        <v>92</v>
      </c>
      <c r="R131" s="1190" t="s">
        <v>93</v>
      </c>
      <c r="S131" s="1192"/>
      <c r="T131" s="1186"/>
      <c r="U131" s="1193"/>
      <c r="V131" s="12"/>
    </row>
    <row r="132" spans="1:22" ht="15.75" hidden="1" thickBot="1" x14ac:dyDescent="0.3">
      <c r="A132" s="270"/>
      <c r="B132" s="1194" t="s">
        <v>172</v>
      </c>
      <c r="C132" s="1194"/>
      <c r="D132" s="1194"/>
      <c r="E132" s="1194"/>
      <c r="F132" s="1194"/>
      <c r="G132" s="1195">
        <f>SUM(C107:H107)</f>
        <v>50868</v>
      </c>
      <c r="H132" s="1196">
        <f>SUM(C109:H109)</f>
        <v>49421</v>
      </c>
      <c r="I132" s="1197">
        <f>SUM(C111:H111)</f>
        <v>2924</v>
      </c>
      <c r="J132" s="1196">
        <f>SUM(C113:H113)</f>
        <v>220</v>
      </c>
      <c r="K132" s="1197">
        <f>SUM(C115:H115)</f>
        <v>226</v>
      </c>
      <c r="L132" s="1196">
        <f>SUM(C117:H117)</f>
        <v>98</v>
      </c>
      <c r="M132" s="1197">
        <f>SUM(C119:H119)</f>
        <v>3711</v>
      </c>
      <c r="N132" s="1196">
        <f>SUM(C121:H121)</f>
        <v>493</v>
      </c>
      <c r="O132" s="1197">
        <f>SUM(C123:H123)</f>
        <v>0</v>
      </c>
      <c r="P132" s="1196">
        <f>SUM(C125:H125)</f>
        <v>0</v>
      </c>
      <c r="Q132" s="1197">
        <f>SUM(C127:H127)</f>
        <v>0</v>
      </c>
      <c r="R132" s="1196">
        <f>SUM(C129:H129)</f>
        <v>0</v>
      </c>
      <c r="S132" s="1198"/>
      <c r="T132" s="1199"/>
      <c r="U132" s="1200"/>
      <c r="V132" s="12"/>
    </row>
    <row r="133" spans="1:22" ht="15.75" hidden="1" customHeight="1" x14ac:dyDescent="0.25">
      <c r="A133" s="275"/>
      <c r="B133" s="1201" t="s">
        <v>173</v>
      </c>
      <c r="C133" s="1202"/>
      <c r="D133" s="1202"/>
      <c r="E133" s="1202"/>
      <c r="F133" s="1202"/>
      <c r="G133" s="1203">
        <f>SUM(I107:L107)</f>
        <v>38953</v>
      </c>
      <c r="H133" s="1204">
        <f>SUM(I109:L109)</f>
        <v>966</v>
      </c>
      <c r="I133" s="1205">
        <f>SUM(I111:L111)</f>
        <v>2382</v>
      </c>
      <c r="J133" s="1204">
        <f>SUM(I113:L113)</f>
        <v>27</v>
      </c>
      <c r="K133" s="1205">
        <f>SUM(I115:L115)</f>
        <v>92</v>
      </c>
      <c r="L133" s="1204">
        <f>SUM(I117:L117)</f>
        <v>10</v>
      </c>
      <c r="M133" s="1205">
        <f>SUM(I119:L119)</f>
        <v>1807</v>
      </c>
      <c r="N133" s="1204">
        <f>SUM(I121:L121)</f>
        <v>35</v>
      </c>
      <c r="O133" s="1205">
        <f>SUM(I123:L123)</f>
        <v>0</v>
      </c>
      <c r="P133" s="1204">
        <f>SUM(I125:L125)</f>
        <v>0</v>
      </c>
      <c r="Q133" s="1205">
        <f>SUM(I127:L127)</f>
        <v>0</v>
      </c>
      <c r="R133" s="1204">
        <f>SUM(I129:L129)</f>
        <v>0</v>
      </c>
      <c r="S133" s="1206"/>
      <c r="T133" s="912"/>
      <c r="U133" s="912"/>
      <c r="V133" s="279"/>
    </row>
    <row r="134" spans="1:22" ht="16.5" hidden="1" customHeight="1" x14ac:dyDescent="0.25">
      <c r="A134" s="1207"/>
      <c r="B134" s="1208" t="s">
        <v>174</v>
      </c>
      <c r="C134" s="1209"/>
      <c r="D134" s="1209"/>
      <c r="E134" s="1209"/>
      <c r="F134" s="1209"/>
      <c r="G134" s="1210">
        <f>SUM(M107:P107)</f>
        <v>31551</v>
      </c>
      <c r="H134" s="1211">
        <f>SUM(M109:P109)</f>
        <v>1069</v>
      </c>
      <c r="I134" s="1212">
        <f>SUM(M111:P111)</f>
        <v>1840</v>
      </c>
      <c r="J134" s="1211">
        <f>SUM(M113:P113)</f>
        <v>5</v>
      </c>
      <c r="K134" s="1212">
        <f>SUM(M115:P115)</f>
        <v>123</v>
      </c>
      <c r="L134" s="1211">
        <f>SUM(M117:P117)</f>
        <v>6</v>
      </c>
      <c r="M134" s="1212">
        <f>SUM(M119:P119)</f>
        <v>1657</v>
      </c>
      <c r="N134" s="1211">
        <f>SUM(M121:P121)</f>
        <v>32</v>
      </c>
      <c r="O134" s="1212">
        <f>SUM(M123:P123)</f>
        <v>0</v>
      </c>
      <c r="P134" s="1211">
        <f>SUM(M125:P125)</f>
        <v>0</v>
      </c>
      <c r="Q134" s="1212">
        <f>SUM(M127:P127)</f>
        <v>0</v>
      </c>
      <c r="R134" s="1211">
        <f>SUM(M129:P129)</f>
        <v>0</v>
      </c>
      <c r="S134" s="1206"/>
      <c r="V134" s="1213"/>
    </row>
    <row r="135" spans="1:22" ht="16.5" hidden="1" customHeight="1" x14ac:dyDescent="0.25">
      <c r="A135" s="1214"/>
      <c r="B135" s="1215" t="s">
        <v>175</v>
      </c>
      <c r="C135" s="1216"/>
      <c r="D135" s="1216"/>
      <c r="E135" s="1216"/>
      <c r="F135" s="1216"/>
      <c r="G135" s="1217">
        <f>SUM(Q107:S107)</f>
        <v>30522</v>
      </c>
      <c r="H135" s="1218">
        <f>SUM(Q109:S109)</f>
        <v>1575</v>
      </c>
      <c r="I135" s="1219">
        <f>SUM(Q111:S111)</f>
        <v>2801</v>
      </c>
      <c r="J135" s="1218">
        <f>SUM(Q113:S113)</f>
        <v>8</v>
      </c>
      <c r="K135" s="1219">
        <f>SUM(Q115:S115)</f>
        <v>141</v>
      </c>
      <c r="L135" s="1218">
        <f>SUM(Q117:S117)</f>
        <v>40</v>
      </c>
      <c r="M135" s="1219">
        <f>SUM(Q119,R119,S119)</f>
        <v>2464</v>
      </c>
      <c r="N135" s="1218">
        <f>SUM(Q121:S121)</f>
        <v>46</v>
      </c>
      <c r="O135" s="1219">
        <f>SUM(Q123:S123)</f>
        <v>0</v>
      </c>
      <c r="P135" s="1218">
        <f>SUM(Q125:S125)</f>
        <v>0</v>
      </c>
      <c r="Q135" s="1219">
        <f>SUM(Q127:S127)</f>
        <v>0</v>
      </c>
      <c r="R135" s="1218">
        <f>SUM(Q129:S129)</f>
        <v>0</v>
      </c>
      <c r="S135" s="1220"/>
      <c r="V135" s="1214"/>
    </row>
    <row r="136" spans="1:22" ht="18.75" customHeight="1" thickBot="1" x14ac:dyDescent="0.3">
      <c r="A136" s="1123"/>
      <c r="B136" s="1221"/>
      <c r="C136" s="1222" t="s">
        <v>176</v>
      </c>
      <c r="D136" s="1222"/>
      <c r="E136" s="1222"/>
      <c r="F136" s="1222"/>
      <c r="G136" s="1223"/>
      <c r="H136" s="1223"/>
      <c r="I136" s="1223"/>
      <c r="J136" s="1223"/>
      <c r="K136" s="1223"/>
      <c r="L136" s="1224"/>
      <c r="M136" s="1224"/>
      <c r="N136" s="1224"/>
      <c r="O136" s="1224"/>
      <c r="P136" s="1224"/>
      <c r="Q136" s="1224"/>
      <c r="R136" s="1224"/>
      <c r="S136" s="1225"/>
      <c r="V136" s="1123"/>
    </row>
    <row r="137" spans="1:22" ht="15" thickBot="1" x14ac:dyDescent="0.25">
      <c r="A137" s="270"/>
      <c r="B137" s="1188"/>
      <c r="C137" s="1185"/>
      <c r="D137" s="1185"/>
      <c r="E137" s="1185"/>
      <c r="F137" s="1185"/>
      <c r="G137" s="1189" t="s">
        <v>2</v>
      </c>
      <c r="H137" s="1190" t="s">
        <v>3</v>
      </c>
      <c r="I137" s="1191" t="s">
        <v>4</v>
      </c>
      <c r="J137" s="1190" t="s">
        <v>18</v>
      </c>
      <c r="K137" s="1191" t="s">
        <v>180</v>
      </c>
      <c r="L137" s="1190" t="s">
        <v>181</v>
      </c>
      <c r="M137" s="1191" t="s">
        <v>182</v>
      </c>
      <c r="N137" s="1190" t="s">
        <v>183</v>
      </c>
      <c r="O137" s="1191"/>
      <c r="P137" s="1190"/>
      <c r="Q137" s="1191"/>
      <c r="R137" s="1190"/>
      <c r="S137" s="1192"/>
      <c r="T137" s="1186"/>
      <c r="U137" s="1193"/>
      <c r="V137" s="12"/>
    </row>
    <row r="138" spans="1:22" ht="15.75" thickBot="1" x14ac:dyDescent="0.3">
      <c r="A138" s="270"/>
      <c r="B138" s="1194" t="s">
        <v>172</v>
      </c>
      <c r="C138" s="1194"/>
      <c r="D138" s="1194"/>
      <c r="E138" s="1194"/>
      <c r="F138" s="1194"/>
      <c r="G138" s="1195">
        <f>SUM(C107:H107)</f>
        <v>50868</v>
      </c>
      <c r="H138" s="1196">
        <f>SUM(C109:H109)</f>
        <v>49421</v>
      </c>
      <c r="I138" s="1197">
        <f>SUM(C111:H111)</f>
        <v>2924</v>
      </c>
      <c r="J138" s="1196">
        <f>SUM(C113:H113)</f>
        <v>220</v>
      </c>
      <c r="K138" s="1197">
        <f>SUM(C115:H115)</f>
        <v>226</v>
      </c>
      <c r="L138" s="1196">
        <f>SUM(C117:H117)</f>
        <v>98</v>
      </c>
      <c r="M138" s="1197">
        <f>SUM(C119:H119)</f>
        <v>3711</v>
      </c>
      <c r="N138" s="1196">
        <f>SUM(C121:H121)</f>
        <v>493</v>
      </c>
      <c r="O138" s="1197"/>
      <c r="P138" s="1196"/>
      <c r="Q138" s="1197"/>
      <c r="R138" s="1196"/>
      <c r="S138" s="1198"/>
      <c r="T138" s="1199"/>
      <c r="U138" s="1200"/>
      <c r="V138" s="12"/>
    </row>
    <row r="139" spans="1:22" ht="15.75" thickBot="1" x14ac:dyDescent="0.3">
      <c r="A139" s="275"/>
      <c r="B139" s="1201" t="s">
        <v>173</v>
      </c>
      <c r="C139" s="1202"/>
      <c r="D139" s="1202"/>
      <c r="E139" s="1202"/>
      <c r="F139" s="1202"/>
      <c r="G139" s="1203">
        <f>SUM(I107:L107)</f>
        <v>38953</v>
      </c>
      <c r="H139" s="1204">
        <f>SUM(I109:L109)</f>
        <v>966</v>
      </c>
      <c r="I139" s="1205">
        <f>SUM(I111:L111)</f>
        <v>2382</v>
      </c>
      <c r="J139" s="1204">
        <f>SUM(I113:L113)</f>
        <v>27</v>
      </c>
      <c r="K139" s="1205">
        <f>SUM(I115:L115)</f>
        <v>92</v>
      </c>
      <c r="L139" s="1204">
        <f>SUM(I117:L117)</f>
        <v>10</v>
      </c>
      <c r="M139" s="1205">
        <f>SUM(I119:L119)</f>
        <v>1807</v>
      </c>
      <c r="N139" s="1204">
        <f>SUM(I121:L121)</f>
        <v>35</v>
      </c>
      <c r="O139" s="1205"/>
      <c r="P139" s="1204"/>
      <c r="Q139" s="1205"/>
      <c r="R139" s="1204"/>
      <c r="S139" s="1206"/>
      <c r="T139" s="912"/>
      <c r="U139" s="912"/>
      <c r="V139" s="279"/>
    </row>
    <row r="140" spans="1:22" ht="15.75" thickBot="1" x14ac:dyDescent="0.3">
      <c r="A140" s="1207"/>
      <c r="B140" s="1208" t="s">
        <v>174</v>
      </c>
      <c r="C140" s="1209"/>
      <c r="D140" s="1209"/>
      <c r="E140" s="1209"/>
      <c r="F140" s="1209"/>
      <c r="G140" s="1210">
        <f>SUM(M107:P107)</f>
        <v>31551</v>
      </c>
      <c r="H140" s="1211">
        <f>SUM(M109:P109)</f>
        <v>1069</v>
      </c>
      <c r="I140" s="1212">
        <f>SUM(M111:P111)</f>
        <v>1840</v>
      </c>
      <c r="J140" s="1211">
        <f>SUM(M113:P113)</f>
        <v>5</v>
      </c>
      <c r="K140" s="1212">
        <f>SUM(M115:P115)</f>
        <v>123</v>
      </c>
      <c r="L140" s="1211">
        <f>SUM(M117:P117)</f>
        <v>6</v>
      </c>
      <c r="M140" s="1212">
        <f>SUM(M119:P119)</f>
        <v>1657</v>
      </c>
      <c r="N140" s="1211">
        <f>SUM(M121:P121)</f>
        <v>32</v>
      </c>
      <c r="O140" s="1212"/>
      <c r="P140" s="1211"/>
      <c r="Q140" s="1212"/>
      <c r="R140" s="1211"/>
      <c r="S140" s="1206"/>
      <c r="V140" s="1213"/>
    </row>
    <row r="141" spans="1:22" ht="18.75" thickBot="1" x14ac:dyDescent="0.3">
      <c r="A141" s="1214"/>
      <c r="B141" s="1215" t="s">
        <v>175</v>
      </c>
      <c r="C141" s="1216"/>
      <c r="D141" s="1216"/>
      <c r="E141" s="1216"/>
      <c r="F141" s="1216"/>
      <c r="G141" s="1217">
        <f>SUM(Q107:S107)</f>
        <v>30522</v>
      </c>
      <c r="H141" s="1218">
        <f>SUM(Q109:S109)</f>
        <v>1575</v>
      </c>
      <c r="I141" s="1219">
        <f>SUM(Q111:S111)</f>
        <v>2801</v>
      </c>
      <c r="J141" s="1218">
        <f>SUM(Q113:S113)</f>
        <v>8</v>
      </c>
      <c r="K141" s="1219">
        <f>SUM(Q115:S115)</f>
        <v>141</v>
      </c>
      <c r="L141" s="1218">
        <f>SUM(Q117:S117)</f>
        <v>40</v>
      </c>
      <c r="M141" s="1219">
        <f>SUM(Q119:S119)</f>
        <v>2464</v>
      </c>
      <c r="N141" s="1218">
        <f>SUM(Q121:S121)</f>
        <v>46</v>
      </c>
      <c r="O141" s="1219"/>
      <c r="P141" s="1218"/>
      <c r="Q141" s="1219"/>
      <c r="R141" s="1218"/>
      <c r="S141" s="1220"/>
      <c r="V141" s="1214"/>
    </row>
    <row r="142" spans="1:22" ht="18.75" thickBot="1" x14ac:dyDescent="0.3">
      <c r="A142" s="1123"/>
      <c r="B142" s="1221"/>
      <c r="C142" s="1222"/>
      <c r="D142" s="1222"/>
      <c r="E142" s="1222"/>
      <c r="F142" s="1222"/>
      <c r="G142" s="1223"/>
      <c r="H142" s="1223"/>
      <c r="I142" s="1223"/>
      <c r="J142" s="1223"/>
      <c r="K142" s="1223"/>
      <c r="L142" s="1224"/>
      <c r="M142" s="1224"/>
      <c r="N142" s="1224"/>
      <c r="O142" s="1224"/>
      <c r="P142" s="1224"/>
      <c r="Q142" s="1224"/>
      <c r="R142" s="1224"/>
      <c r="S142" s="1225"/>
      <c r="V142" s="1123"/>
    </row>
    <row r="146" spans="1:22" ht="3" customHeight="1" thickBot="1" x14ac:dyDescent="0.25"/>
    <row r="147" spans="1:22" ht="25.5" customHeight="1" thickBot="1" x14ac:dyDescent="0.3">
      <c r="A147" s="620"/>
      <c r="B147" s="1126" t="s">
        <v>185</v>
      </c>
      <c r="C147" s="1127"/>
      <c r="D147" s="1127"/>
      <c r="E147" s="1127"/>
      <c r="F147" s="1127"/>
      <c r="G147" s="1127"/>
      <c r="H147" s="1127"/>
      <c r="I147" s="1127"/>
      <c r="J147" s="1127"/>
      <c r="K147" s="1127"/>
      <c r="L147" s="1127"/>
      <c r="M147" s="1127"/>
      <c r="N147" s="1127"/>
      <c r="O147" s="1127"/>
      <c r="P147" s="1127"/>
      <c r="Q147" s="1127"/>
      <c r="R147" s="1127"/>
      <c r="S147" s="1127"/>
      <c r="T147" s="273"/>
      <c r="U147" s="273"/>
      <c r="V147" s="6"/>
    </row>
    <row r="148" spans="1:22" ht="34.5" customHeight="1" thickBot="1" x14ac:dyDescent="0.25">
      <c r="A148" s="270">
        <v>0</v>
      </c>
      <c r="B148" s="1128" t="s">
        <v>165</v>
      </c>
      <c r="C148" s="272"/>
      <c r="D148" s="1129"/>
      <c r="E148" s="272"/>
      <c r="F148" s="272"/>
      <c r="G148" s="272"/>
      <c r="H148" s="272"/>
      <c r="I148" s="272"/>
      <c r="J148" s="1226" t="s">
        <v>30</v>
      </c>
      <c r="K148" s="272"/>
      <c r="L148" s="272"/>
      <c r="M148" s="272"/>
      <c r="N148" s="272"/>
      <c r="O148" s="272"/>
      <c r="P148" s="272"/>
      <c r="Q148" s="272"/>
      <c r="R148" s="272"/>
      <c r="S148" s="272"/>
      <c r="T148" s="272"/>
      <c r="U148" s="272"/>
      <c r="V148" s="12"/>
    </row>
    <row r="149" spans="1:22" ht="13.5" hidden="1" thickBot="1" x14ac:dyDescent="0.25">
      <c r="A149" s="270"/>
      <c r="B149" s="1130"/>
      <c r="C149" s="272"/>
      <c r="D149" s="272"/>
      <c r="E149" s="272"/>
      <c r="F149" s="272"/>
      <c r="G149" s="272"/>
      <c r="H149" s="272"/>
      <c r="I149" s="272"/>
      <c r="J149" s="272"/>
      <c r="K149" s="272"/>
      <c r="L149" s="272"/>
      <c r="M149" s="272"/>
      <c r="N149" s="272"/>
      <c r="O149" s="272"/>
      <c r="P149" s="272"/>
      <c r="Q149" s="272"/>
      <c r="R149" s="272"/>
      <c r="S149" s="272"/>
      <c r="T149" s="272"/>
      <c r="U149" s="272"/>
      <c r="V149" s="12"/>
    </row>
    <row r="150" spans="1:22" ht="13.5" hidden="1" thickBot="1" x14ac:dyDescent="0.25">
      <c r="A150" s="270"/>
      <c r="B150" s="1130"/>
      <c r="C150" s="272"/>
      <c r="D150" s="272"/>
      <c r="E150" s="272"/>
      <c r="F150" s="272"/>
      <c r="G150" s="272"/>
      <c r="H150" s="272"/>
      <c r="I150" s="272"/>
      <c r="J150" s="272"/>
      <c r="K150" s="272"/>
      <c r="L150" s="272"/>
      <c r="M150" s="272"/>
      <c r="N150" s="272"/>
      <c r="O150" s="272"/>
      <c r="P150" s="272"/>
      <c r="Q150" s="272"/>
      <c r="R150" s="272"/>
      <c r="S150" s="272"/>
      <c r="T150" s="272"/>
      <c r="U150" s="272"/>
      <c r="V150" s="12"/>
    </row>
    <row r="151" spans="1:22" ht="27.75" customHeight="1" thickBot="1" x14ac:dyDescent="0.35">
      <c r="A151" s="270"/>
      <c r="B151" s="1131" t="s">
        <v>166</v>
      </c>
      <c r="C151" s="622"/>
      <c r="D151" s="1132" t="s">
        <v>167</v>
      </c>
      <c r="E151" s="622"/>
      <c r="F151" s="622"/>
      <c r="G151" s="622"/>
      <c r="H151" s="624"/>
      <c r="I151" s="1133" t="s">
        <v>168</v>
      </c>
      <c r="J151" s="1134"/>
      <c r="K151" s="1134"/>
      <c r="L151" s="1135"/>
      <c r="M151" s="1136" t="s">
        <v>169</v>
      </c>
      <c r="N151" s="1137"/>
      <c r="O151" s="1137"/>
      <c r="P151" s="1138"/>
      <c r="Q151" s="1139"/>
      <c r="R151" s="1140" t="s">
        <v>170</v>
      </c>
      <c r="S151" s="1141"/>
      <c r="T151" s="272"/>
      <c r="U151" s="272"/>
      <c r="V151" s="12"/>
    </row>
    <row r="152" spans="1:22" ht="51" customHeight="1" thickBot="1" x14ac:dyDescent="0.25">
      <c r="A152" s="270"/>
      <c r="B152" s="272"/>
      <c r="C152" s="1142"/>
      <c r="D152" s="277"/>
      <c r="E152" s="277"/>
      <c r="F152" s="277"/>
      <c r="G152" s="277"/>
      <c r="H152" s="278"/>
      <c r="I152" s="1142"/>
      <c r="J152" s="277"/>
      <c r="K152" s="277"/>
      <c r="L152" s="278"/>
      <c r="M152" s="1142"/>
      <c r="N152" s="277"/>
      <c r="O152" s="277"/>
      <c r="P152" s="278"/>
      <c r="Q152" s="272"/>
      <c r="R152" s="272"/>
      <c r="S152" s="272"/>
      <c r="T152" s="272"/>
      <c r="U152" s="272"/>
      <c r="V152" s="12"/>
    </row>
    <row r="153" spans="1:22" ht="20.25" customHeight="1" thickBot="1" x14ac:dyDescent="0.3">
      <c r="A153" s="1143"/>
      <c r="B153" s="1144" t="s">
        <v>171</v>
      </c>
      <c r="C153" s="645">
        <v>53111</v>
      </c>
      <c r="D153" s="1145">
        <v>53113</v>
      </c>
      <c r="E153" s="1146">
        <v>53115</v>
      </c>
      <c r="F153" s="1147">
        <v>53117</v>
      </c>
      <c r="G153" s="1146">
        <v>53119</v>
      </c>
      <c r="H153" s="1145">
        <v>53121</v>
      </c>
      <c r="I153" s="1146">
        <v>53123</v>
      </c>
      <c r="J153" s="1145">
        <v>53125</v>
      </c>
      <c r="K153" s="1146">
        <v>53127</v>
      </c>
      <c r="L153" s="1145">
        <v>53129</v>
      </c>
      <c r="M153" s="1146">
        <v>53173</v>
      </c>
      <c r="N153" s="1145">
        <v>53175</v>
      </c>
      <c r="O153" s="1146">
        <v>53177</v>
      </c>
      <c r="P153" s="1145">
        <v>53179</v>
      </c>
      <c r="Q153" s="1146">
        <v>53225</v>
      </c>
      <c r="R153" s="1145">
        <v>53227</v>
      </c>
      <c r="S153" s="1146">
        <v>53229</v>
      </c>
      <c r="T153" s="1148"/>
      <c r="U153" s="1149"/>
      <c r="V153" s="1150"/>
    </row>
    <row r="154" spans="1:22" ht="9" customHeight="1" thickBot="1" x14ac:dyDescent="0.25">
      <c r="A154" s="270"/>
      <c r="B154" s="1151"/>
      <c r="C154" s="1152"/>
      <c r="D154" s="1153"/>
      <c r="E154" s="1154"/>
      <c r="F154" s="1153"/>
      <c r="G154" s="1154"/>
      <c r="H154" s="1153"/>
      <c r="I154" s="1154"/>
      <c r="J154" s="1153"/>
      <c r="K154" s="1154"/>
      <c r="L154" s="1153"/>
      <c r="M154" s="1154"/>
      <c r="N154" s="1153"/>
      <c r="O154" s="1154"/>
      <c r="P154" s="1153"/>
      <c r="Q154" s="1154"/>
      <c r="R154" s="1153"/>
      <c r="S154" s="1154"/>
      <c r="T154" s="1155"/>
      <c r="U154" s="1156"/>
      <c r="V154" s="12"/>
    </row>
    <row r="155" spans="1:22" ht="27" customHeight="1" x14ac:dyDescent="0.4">
      <c r="A155" s="270"/>
      <c r="B155" s="1227" t="s">
        <v>2</v>
      </c>
      <c r="C155" s="1228">
        <v>6657</v>
      </c>
      <c r="D155" s="1229">
        <v>13637</v>
      </c>
      <c r="E155" s="1230">
        <v>7144</v>
      </c>
      <c r="F155" s="1229">
        <v>8990</v>
      </c>
      <c r="G155" s="1230">
        <v>8532</v>
      </c>
      <c r="H155" s="1229">
        <v>6009</v>
      </c>
      <c r="I155" s="1231">
        <v>9992</v>
      </c>
      <c r="J155" s="1232">
        <v>7638</v>
      </c>
      <c r="K155" s="1231">
        <v>15161</v>
      </c>
      <c r="L155" s="1232">
        <v>6207</v>
      </c>
      <c r="M155" s="1233">
        <v>5287</v>
      </c>
      <c r="N155" s="1234">
        <v>9092</v>
      </c>
      <c r="O155" s="1233">
        <v>9794</v>
      </c>
      <c r="P155" s="1234">
        <v>7393</v>
      </c>
      <c r="Q155" s="1235">
        <v>9644</v>
      </c>
      <c r="R155" s="1236">
        <v>8832</v>
      </c>
      <c r="S155" s="1235">
        <v>12041</v>
      </c>
      <c r="T155" s="1167"/>
      <c r="U155" s="1168"/>
      <c r="V155" s="12"/>
    </row>
    <row r="156" spans="1:22" ht="6.75" customHeight="1" thickBot="1" x14ac:dyDescent="0.25">
      <c r="A156" s="270"/>
      <c r="B156" s="1169"/>
      <c r="C156" s="1237"/>
      <c r="D156" s="1238"/>
      <c r="E156" s="1239"/>
      <c r="F156" s="1238"/>
      <c r="G156" s="1239"/>
      <c r="H156" s="1238"/>
      <c r="I156" s="1239"/>
      <c r="J156" s="1238"/>
      <c r="K156" s="1239"/>
      <c r="L156" s="1238"/>
      <c r="M156" s="1239"/>
      <c r="N156" s="1238"/>
      <c r="O156" s="1239"/>
      <c r="P156" s="1238"/>
      <c r="Q156" s="1239"/>
      <c r="R156" s="1238"/>
      <c r="S156" s="1239"/>
      <c r="T156" s="1173"/>
      <c r="U156" s="1174"/>
      <c r="V156" s="12"/>
    </row>
    <row r="157" spans="1:22" ht="27" customHeight="1" x14ac:dyDescent="0.4">
      <c r="A157" s="270"/>
      <c r="B157" s="1227" t="s">
        <v>3</v>
      </c>
      <c r="C157" s="1228">
        <v>585</v>
      </c>
      <c r="D157" s="1229">
        <v>45581</v>
      </c>
      <c r="E157" s="1230">
        <v>224</v>
      </c>
      <c r="F157" s="1229">
        <v>581</v>
      </c>
      <c r="G157" s="1230">
        <v>702</v>
      </c>
      <c r="H157" s="1229">
        <v>1811</v>
      </c>
      <c r="I157" s="1231">
        <v>409</v>
      </c>
      <c r="J157" s="1232">
        <v>130</v>
      </c>
      <c r="K157" s="1231">
        <v>245</v>
      </c>
      <c r="L157" s="1232">
        <v>178</v>
      </c>
      <c r="M157" s="1233">
        <v>171</v>
      </c>
      <c r="N157" s="1234">
        <v>376</v>
      </c>
      <c r="O157" s="1233">
        <v>231</v>
      </c>
      <c r="P157" s="1234">
        <v>288</v>
      </c>
      <c r="Q157" s="1235">
        <v>358</v>
      </c>
      <c r="R157" s="1236">
        <v>614</v>
      </c>
      <c r="S157" s="1235">
        <v>598</v>
      </c>
      <c r="T157" s="1167"/>
      <c r="U157" s="1168"/>
      <c r="V157" s="12"/>
    </row>
    <row r="158" spans="1:22" ht="6.75" customHeight="1" thickBot="1" x14ac:dyDescent="0.25">
      <c r="A158" s="270"/>
      <c r="B158" s="1169"/>
      <c r="C158" s="1237"/>
      <c r="D158" s="1238"/>
      <c r="E158" s="1239"/>
      <c r="F158" s="1238"/>
      <c r="G158" s="1239"/>
      <c r="H158" s="1238"/>
      <c r="I158" s="1239"/>
      <c r="J158" s="1238"/>
      <c r="K158" s="1239"/>
      <c r="L158" s="1238"/>
      <c r="M158" s="1239"/>
      <c r="N158" s="1238"/>
      <c r="O158" s="1239"/>
      <c r="P158" s="1238"/>
      <c r="Q158" s="1239"/>
      <c r="R158" s="1238"/>
      <c r="S158" s="1239"/>
      <c r="T158" s="1173"/>
      <c r="U158" s="1174"/>
      <c r="V158" s="12"/>
    </row>
    <row r="159" spans="1:22" ht="27" customHeight="1" x14ac:dyDescent="0.4">
      <c r="A159" s="270"/>
      <c r="B159" s="1227" t="s">
        <v>4</v>
      </c>
      <c r="C159" s="1228">
        <v>490</v>
      </c>
      <c r="D159" s="1229">
        <v>306</v>
      </c>
      <c r="E159" s="1230">
        <v>505</v>
      </c>
      <c r="F159" s="1229">
        <v>687</v>
      </c>
      <c r="G159" s="1230">
        <v>459</v>
      </c>
      <c r="H159" s="1229">
        <v>481</v>
      </c>
      <c r="I159" s="1231">
        <v>812</v>
      </c>
      <c r="J159" s="1232">
        <v>544</v>
      </c>
      <c r="K159" s="1231">
        <v>519</v>
      </c>
      <c r="L159" s="1232">
        <v>508</v>
      </c>
      <c r="M159" s="1233">
        <v>348</v>
      </c>
      <c r="N159" s="1234">
        <v>513</v>
      </c>
      <c r="O159" s="1233">
        <v>511</v>
      </c>
      <c r="P159" s="1234">
        <v>471</v>
      </c>
      <c r="Q159" s="1235">
        <v>920</v>
      </c>
      <c r="R159" s="1236">
        <v>807</v>
      </c>
      <c r="S159" s="1235">
        <v>1075</v>
      </c>
      <c r="T159" s="1167"/>
      <c r="U159" s="1168"/>
      <c r="V159" s="12"/>
    </row>
    <row r="160" spans="1:22" ht="6.75" customHeight="1" thickBot="1" x14ac:dyDescent="0.25">
      <c r="A160" s="270"/>
      <c r="B160" s="1169"/>
      <c r="C160" s="1237"/>
      <c r="D160" s="1238"/>
      <c r="E160" s="1239"/>
      <c r="F160" s="1238"/>
      <c r="G160" s="1239"/>
      <c r="H160" s="1238"/>
      <c r="I160" s="1239"/>
      <c r="J160" s="1238"/>
      <c r="K160" s="1239"/>
      <c r="L160" s="1238"/>
      <c r="M160" s="1239"/>
      <c r="N160" s="1238"/>
      <c r="O160" s="1239"/>
      <c r="P160" s="1238"/>
      <c r="Q160" s="1239"/>
      <c r="R160" s="1238"/>
      <c r="S160" s="1239"/>
      <c r="T160" s="1173"/>
      <c r="U160" s="1174"/>
      <c r="V160" s="12"/>
    </row>
    <row r="161" spans="1:22" ht="27" customHeight="1" x14ac:dyDescent="0.4">
      <c r="A161" s="270"/>
      <c r="B161" s="1227" t="s">
        <v>18</v>
      </c>
      <c r="C161" s="1228">
        <v>195</v>
      </c>
      <c r="D161" s="1229">
        <v>6</v>
      </c>
      <c r="E161" s="1230">
        <v>0</v>
      </c>
      <c r="F161" s="1229">
        <v>15</v>
      </c>
      <c r="G161" s="1230">
        <v>0</v>
      </c>
      <c r="H161" s="1229">
        <v>6</v>
      </c>
      <c r="I161" s="1231">
        <v>18</v>
      </c>
      <c r="J161" s="1232">
        <v>1</v>
      </c>
      <c r="K161" s="1231">
        <v>3</v>
      </c>
      <c r="L161" s="1232">
        <v>6</v>
      </c>
      <c r="M161" s="1233">
        <v>1</v>
      </c>
      <c r="N161" s="1234">
        <v>3</v>
      </c>
      <c r="O161" s="1233">
        <v>1</v>
      </c>
      <c r="P161" s="1234">
        <v>0</v>
      </c>
      <c r="Q161" s="1235">
        <v>0</v>
      </c>
      <c r="R161" s="1236">
        <v>1</v>
      </c>
      <c r="S161" s="1235">
        <v>8</v>
      </c>
      <c r="T161" s="1167"/>
      <c r="U161" s="1168"/>
      <c r="V161" s="12"/>
    </row>
    <row r="162" spans="1:22" ht="6.75" customHeight="1" thickBot="1" x14ac:dyDescent="0.25">
      <c r="A162" s="270"/>
      <c r="B162" s="1169"/>
      <c r="C162" s="1237"/>
      <c r="D162" s="1238"/>
      <c r="E162" s="1239"/>
      <c r="F162" s="1238"/>
      <c r="G162" s="1239"/>
      <c r="H162" s="1238"/>
      <c r="I162" s="1239"/>
      <c r="J162" s="1238"/>
      <c r="K162" s="1239"/>
      <c r="L162" s="1238"/>
      <c r="M162" s="1239"/>
      <c r="N162" s="1238"/>
      <c r="O162" s="1239"/>
      <c r="P162" s="1238"/>
      <c r="Q162" s="1239"/>
      <c r="R162" s="1238"/>
      <c r="S162" s="1239"/>
      <c r="T162" s="1173"/>
      <c r="U162" s="1174"/>
      <c r="V162" s="12"/>
    </row>
    <row r="163" spans="1:22" ht="27" customHeight="1" x14ac:dyDescent="0.25">
      <c r="A163" s="270"/>
      <c r="B163" s="1240" t="s">
        <v>106</v>
      </c>
      <c r="C163" s="1228">
        <v>39</v>
      </c>
      <c r="D163" s="1229">
        <v>39</v>
      </c>
      <c r="E163" s="1230">
        <v>38</v>
      </c>
      <c r="F163" s="1229">
        <v>32</v>
      </c>
      <c r="G163" s="1230">
        <v>17</v>
      </c>
      <c r="H163" s="1229">
        <v>62</v>
      </c>
      <c r="I163" s="1231">
        <v>34</v>
      </c>
      <c r="J163" s="1232">
        <v>22</v>
      </c>
      <c r="K163" s="1231">
        <v>21</v>
      </c>
      <c r="L163" s="1232">
        <v>15</v>
      </c>
      <c r="M163" s="1233">
        <v>7</v>
      </c>
      <c r="N163" s="1234">
        <v>28</v>
      </c>
      <c r="O163" s="1233">
        <v>42</v>
      </c>
      <c r="P163" s="1234">
        <v>44</v>
      </c>
      <c r="Q163" s="1235">
        <v>44</v>
      </c>
      <c r="R163" s="1236">
        <v>43</v>
      </c>
      <c r="S163" s="1235">
        <v>55</v>
      </c>
      <c r="T163" s="1167"/>
      <c r="U163" s="1168"/>
      <c r="V163" s="12"/>
    </row>
    <row r="164" spans="1:22" ht="6.75" customHeight="1" thickBot="1" x14ac:dyDescent="0.25">
      <c r="A164" s="270"/>
      <c r="B164" s="1169"/>
      <c r="C164" s="1237"/>
      <c r="D164" s="1238"/>
      <c r="E164" s="1239"/>
      <c r="F164" s="1238"/>
      <c r="G164" s="1239"/>
      <c r="H164" s="1238"/>
      <c r="I164" s="1239"/>
      <c r="J164" s="1238"/>
      <c r="K164" s="1239"/>
      <c r="L164" s="1238"/>
      <c r="M164" s="1239"/>
      <c r="N164" s="1238"/>
      <c r="O164" s="1239"/>
      <c r="P164" s="1238"/>
      <c r="Q164" s="1239"/>
      <c r="R164" s="1238"/>
      <c r="S164" s="1239"/>
      <c r="T164" s="1173"/>
      <c r="U164" s="1174"/>
      <c r="V164" s="12"/>
    </row>
    <row r="165" spans="1:22" ht="27" customHeight="1" x14ac:dyDescent="0.25">
      <c r="A165" s="270"/>
      <c r="B165" s="1240" t="s">
        <v>178</v>
      </c>
      <c r="C165" s="1228">
        <v>30</v>
      </c>
      <c r="D165" s="1229">
        <v>5</v>
      </c>
      <c r="E165" s="1230">
        <v>2</v>
      </c>
      <c r="F165" s="1229">
        <v>7</v>
      </c>
      <c r="G165" s="1230">
        <v>32</v>
      </c>
      <c r="H165" s="1229">
        <v>23</v>
      </c>
      <c r="I165" s="1231">
        <v>5</v>
      </c>
      <c r="J165" s="1232">
        <v>1</v>
      </c>
      <c r="K165" s="1231">
        <v>3</v>
      </c>
      <c r="L165" s="1232">
        <v>1</v>
      </c>
      <c r="M165" s="1233">
        <v>1</v>
      </c>
      <c r="N165" s="1234">
        <v>5</v>
      </c>
      <c r="O165" s="1233">
        <v>0</v>
      </c>
      <c r="P165" s="1234">
        <v>0</v>
      </c>
      <c r="Q165" s="1235">
        <v>5</v>
      </c>
      <c r="R165" s="1236">
        <v>29</v>
      </c>
      <c r="S165" s="1235">
        <v>6</v>
      </c>
      <c r="T165" s="1167"/>
      <c r="U165" s="1168"/>
      <c r="V165" s="12"/>
    </row>
    <row r="166" spans="1:22" ht="6.75" customHeight="1" thickBot="1" x14ac:dyDescent="0.3">
      <c r="A166" s="270"/>
      <c r="B166" s="1175"/>
      <c r="C166" s="1237"/>
      <c r="D166" s="1238"/>
      <c r="E166" s="1239"/>
      <c r="F166" s="1238"/>
      <c r="G166" s="1239"/>
      <c r="H166" s="1238"/>
      <c r="I166" s="1239"/>
      <c r="J166" s="1238"/>
      <c r="K166" s="1239"/>
      <c r="L166" s="1238"/>
      <c r="M166" s="1239"/>
      <c r="N166" s="1238"/>
      <c r="O166" s="1239"/>
      <c r="P166" s="1238"/>
      <c r="Q166" s="1239"/>
      <c r="R166" s="1238"/>
      <c r="S166" s="1239"/>
      <c r="T166" s="1173"/>
      <c r="U166" s="1174"/>
      <c r="V166" s="12"/>
    </row>
    <row r="167" spans="1:22" ht="27" customHeight="1" x14ac:dyDescent="0.25">
      <c r="A167" s="270"/>
      <c r="B167" s="1241" t="s">
        <v>8</v>
      </c>
      <c r="C167" s="1228">
        <v>415</v>
      </c>
      <c r="D167" s="1229">
        <v>1228</v>
      </c>
      <c r="E167" s="1230">
        <v>384</v>
      </c>
      <c r="F167" s="1229">
        <v>684</v>
      </c>
      <c r="G167" s="1230">
        <v>456</v>
      </c>
      <c r="H167" s="1229">
        <v>561</v>
      </c>
      <c r="I167" s="1231">
        <v>682</v>
      </c>
      <c r="J167" s="1232">
        <v>438</v>
      </c>
      <c r="K167" s="1231">
        <v>371</v>
      </c>
      <c r="L167" s="1232">
        <v>316</v>
      </c>
      <c r="M167" s="1233">
        <v>248</v>
      </c>
      <c r="N167" s="1234">
        <v>476</v>
      </c>
      <c r="O167" s="1233">
        <v>450</v>
      </c>
      <c r="P167" s="1234">
        <v>483</v>
      </c>
      <c r="Q167" s="1235">
        <v>664</v>
      </c>
      <c r="R167" s="1236">
        <v>846</v>
      </c>
      <c r="S167" s="1235">
        <v>959</v>
      </c>
      <c r="T167" s="1167"/>
      <c r="U167" s="1168"/>
      <c r="V167" s="12"/>
    </row>
    <row r="168" spans="1:22" ht="6.75" customHeight="1" thickBot="1" x14ac:dyDescent="0.3">
      <c r="A168" s="270"/>
      <c r="B168" s="1175"/>
      <c r="C168" s="1237"/>
      <c r="D168" s="1238"/>
      <c r="E168" s="1239"/>
      <c r="F168" s="1238"/>
      <c r="G168" s="1239"/>
      <c r="H168" s="1238"/>
      <c r="I168" s="1239"/>
      <c r="J168" s="1238"/>
      <c r="K168" s="1239"/>
      <c r="L168" s="1238"/>
      <c r="M168" s="1239"/>
      <c r="N168" s="1238"/>
      <c r="O168" s="1239"/>
      <c r="P168" s="1238"/>
      <c r="Q168" s="1239"/>
      <c r="R168" s="1238"/>
      <c r="S168" s="1239"/>
      <c r="T168" s="1173"/>
      <c r="U168" s="1174"/>
      <c r="V168" s="12"/>
    </row>
    <row r="169" spans="1:22" ht="27" customHeight="1" x14ac:dyDescent="0.25">
      <c r="A169" s="270"/>
      <c r="B169" s="1240" t="s">
        <v>179</v>
      </c>
      <c r="C169" s="1228">
        <v>29</v>
      </c>
      <c r="D169" s="1229">
        <v>281</v>
      </c>
      <c r="E169" s="1230">
        <v>28</v>
      </c>
      <c r="F169" s="1229">
        <v>19</v>
      </c>
      <c r="G169" s="1230">
        <v>122</v>
      </c>
      <c r="H169" s="1229">
        <v>17</v>
      </c>
      <c r="I169" s="1231">
        <v>13</v>
      </c>
      <c r="J169" s="1232">
        <v>5</v>
      </c>
      <c r="K169" s="1231">
        <v>15</v>
      </c>
      <c r="L169" s="1232">
        <v>5</v>
      </c>
      <c r="M169" s="1233">
        <v>6</v>
      </c>
      <c r="N169" s="1234">
        <v>10</v>
      </c>
      <c r="O169" s="1233">
        <v>11</v>
      </c>
      <c r="P169" s="1234">
        <v>6</v>
      </c>
      <c r="Q169" s="1235">
        <v>6</v>
      </c>
      <c r="R169" s="1236">
        <v>20</v>
      </c>
      <c r="S169" s="1235">
        <v>19</v>
      </c>
      <c r="T169" s="1167"/>
      <c r="U169" s="1168"/>
      <c r="V169" s="12"/>
    </row>
    <row r="170" spans="1:22" ht="7.5" customHeight="1" thickBot="1" x14ac:dyDescent="0.3">
      <c r="A170" s="270"/>
      <c r="B170" s="1175"/>
      <c r="C170" s="1170"/>
      <c r="D170" s="1171"/>
      <c r="E170" s="1172"/>
      <c r="F170" s="1171"/>
      <c r="G170" s="1172"/>
      <c r="H170" s="1171"/>
      <c r="I170" s="1172"/>
      <c r="J170" s="1171"/>
      <c r="K170" s="1172"/>
      <c r="L170" s="1171"/>
      <c r="M170" s="1172"/>
      <c r="N170" s="1171"/>
      <c r="O170" s="1172"/>
      <c r="P170" s="1171"/>
      <c r="Q170" s="1172"/>
      <c r="R170" s="1171"/>
      <c r="S170" s="1172"/>
      <c r="T170" s="1173"/>
      <c r="U170" s="1174"/>
      <c r="V170" s="12"/>
    </row>
    <row r="171" spans="1:22" ht="21.75" hidden="1" customHeight="1" x14ac:dyDescent="0.25">
      <c r="A171" s="270"/>
      <c r="B171" s="1157"/>
      <c r="C171" s="1158"/>
      <c r="D171" s="1159"/>
      <c r="E171" s="1160"/>
      <c r="F171" s="1159"/>
      <c r="G171" s="1160"/>
      <c r="H171" s="1159"/>
      <c r="I171" s="1161"/>
      <c r="J171" s="1162"/>
      <c r="K171" s="1161"/>
      <c r="L171" s="1162"/>
      <c r="M171" s="1163"/>
      <c r="N171" s="1164"/>
      <c r="O171" s="1163"/>
      <c r="P171" s="1164"/>
      <c r="Q171" s="1165"/>
      <c r="R171" s="1166"/>
      <c r="S171" s="1165"/>
      <c r="T171" s="1167"/>
      <c r="U171" s="1168"/>
      <c r="V171" s="12"/>
    </row>
    <row r="172" spans="1:22" ht="6.75" hidden="1" customHeight="1" x14ac:dyDescent="0.25">
      <c r="A172" s="270"/>
      <c r="B172" s="1175"/>
      <c r="C172" s="1170"/>
      <c r="D172" s="1171"/>
      <c r="E172" s="1172"/>
      <c r="F172" s="1171"/>
      <c r="G172" s="1172"/>
      <c r="H172" s="1171"/>
      <c r="I172" s="1172"/>
      <c r="J172" s="1171"/>
      <c r="K172" s="1172"/>
      <c r="L172" s="1171"/>
      <c r="M172" s="1172"/>
      <c r="N172" s="1171"/>
      <c r="O172" s="1172"/>
      <c r="P172" s="1171"/>
      <c r="Q172" s="1172"/>
      <c r="R172" s="1171"/>
      <c r="S172" s="1172"/>
      <c r="T172" s="1173"/>
      <c r="U172" s="1174"/>
      <c r="V172" s="12"/>
    </row>
    <row r="173" spans="1:22" ht="21.75" hidden="1" customHeight="1" x14ac:dyDescent="0.25">
      <c r="A173" s="270"/>
      <c r="B173" s="1157"/>
      <c r="C173" s="1158"/>
      <c r="D173" s="1159"/>
      <c r="E173" s="1160"/>
      <c r="F173" s="1159"/>
      <c r="G173" s="1160"/>
      <c r="H173" s="1159"/>
      <c r="I173" s="1161"/>
      <c r="J173" s="1162"/>
      <c r="K173" s="1161"/>
      <c r="L173" s="1162"/>
      <c r="M173" s="1163"/>
      <c r="N173" s="1164"/>
      <c r="O173" s="1163"/>
      <c r="P173" s="1164"/>
      <c r="Q173" s="1165"/>
      <c r="R173" s="1166"/>
      <c r="S173" s="1165"/>
      <c r="T173" s="1167"/>
      <c r="U173" s="1168"/>
      <c r="V173" s="12"/>
    </row>
    <row r="174" spans="1:22" ht="7.5" hidden="1" customHeight="1" x14ac:dyDescent="0.25">
      <c r="A174" s="270"/>
      <c r="B174" s="1175"/>
      <c r="C174" s="1170"/>
      <c r="D174" s="1171"/>
      <c r="E174" s="1172"/>
      <c r="F174" s="1171"/>
      <c r="G174" s="1172"/>
      <c r="H174" s="1171"/>
      <c r="I174" s="1172"/>
      <c r="J174" s="1171"/>
      <c r="K174" s="1172"/>
      <c r="L174" s="1171"/>
      <c r="M174" s="1172"/>
      <c r="N174" s="1171"/>
      <c r="O174" s="1172"/>
      <c r="P174" s="1171"/>
      <c r="Q174" s="1172"/>
      <c r="R174" s="1171"/>
      <c r="S174" s="1172"/>
      <c r="T174" s="1173"/>
      <c r="U174" s="1174"/>
      <c r="V174" s="12"/>
    </row>
    <row r="175" spans="1:22" ht="21.75" hidden="1" customHeight="1" x14ac:dyDescent="0.25">
      <c r="A175" s="270"/>
      <c r="B175" s="1157"/>
      <c r="C175" s="1158"/>
      <c r="D175" s="1159"/>
      <c r="E175" s="1160"/>
      <c r="F175" s="1159"/>
      <c r="G175" s="1160"/>
      <c r="H175" s="1159"/>
      <c r="I175" s="1161"/>
      <c r="J175" s="1162"/>
      <c r="K175" s="1161"/>
      <c r="L175" s="1162"/>
      <c r="M175" s="1163"/>
      <c r="N175" s="1164"/>
      <c r="O175" s="1163"/>
      <c r="P175" s="1164"/>
      <c r="Q175" s="1165"/>
      <c r="R175" s="1166"/>
      <c r="S175" s="1165"/>
      <c r="T175" s="1167"/>
      <c r="U175" s="1168"/>
      <c r="V175" s="12"/>
    </row>
    <row r="176" spans="1:22" ht="7.5" hidden="1" customHeight="1" x14ac:dyDescent="0.25">
      <c r="A176" s="270"/>
      <c r="B176" s="1176"/>
      <c r="C176" s="1177"/>
      <c r="D176" s="1178"/>
      <c r="E176" s="1179"/>
      <c r="F176" s="1178"/>
      <c r="G176" s="1179"/>
      <c r="H176" s="1178"/>
      <c r="I176" s="1179"/>
      <c r="J176" s="1178"/>
      <c r="K176" s="1179"/>
      <c r="L176" s="1178"/>
      <c r="M176" s="1179"/>
      <c r="N176" s="1178"/>
      <c r="O176" s="1179"/>
      <c r="P176" s="1178"/>
      <c r="Q176" s="1179"/>
      <c r="R176" s="1178"/>
      <c r="S176" s="1179"/>
      <c r="T176" s="1180"/>
      <c r="U176" s="1181"/>
      <c r="V176" s="12"/>
    </row>
    <row r="177" spans="1:22" ht="21.75" hidden="1" customHeight="1" x14ac:dyDescent="0.25">
      <c r="A177" s="270"/>
      <c r="B177" s="1157"/>
      <c r="C177" s="1159"/>
      <c r="D177" s="1160"/>
      <c r="E177" s="1159"/>
      <c r="F177" s="1160"/>
      <c r="G177" s="1159"/>
      <c r="H177" s="1160"/>
      <c r="I177" s="1162"/>
      <c r="J177" s="1161"/>
      <c r="K177" s="1162"/>
      <c r="L177" s="1161"/>
      <c r="M177" s="1164"/>
      <c r="N177" s="1163"/>
      <c r="O177" s="1164"/>
      <c r="P177" s="1163"/>
      <c r="Q177" s="1166"/>
      <c r="R177" s="1165"/>
      <c r="S177" s="1166"/>
      <c r="T177" s="1182"/>
      <c r="U177" s="1167"/>
      <c r="V177" s="12"/>
    </row>
    <row r="178" spans="1:22" ht="9" hidden="1" customHeight="1" x14ac:dyDescent="0.2">
      <c r="A178" s="270"/>
      <c r="B178" s="1183"/>
      <c r="C178" s="1184"/>
      <c r="D178" s="1185"/>
      <c r="E178" s="1184"/>
      <c r="F178" s="1185"/>
      <c r="G178" s="1184"/>
      <c r="H178" s="1185"/>
      <c r="I178" s="1184"/>
      <c r="J178" s="1185"/>
      <c r="K178" s="1184"/>
      <c r="L178" s="1185"/>
      <c r="M178" s="1184"/>
      <c r="N178" s="1185"/>
      <c r="O178" s="1184"/>
      <c r="P178" s="1185"/>
      <c r="Q178" s="1184"/>
      <c r="R178" s="1185"/>
      <c r="S178" s="1184"/>
      <c r="T178" s="1186"/>
      <c r="U178" s="1187"/>
      <c r="V178" s="12"/>
    </row>
    <row r="179" spans="1:22" ht="18.75" hidden="1" customHeight="1" x14ac:dyDescent="0.2">
      <c r="A179" s="270"/>
      <c r="B179" s="1188"/>
      <c r="C179" s="1185"/>
      <c r="D179" s="1185"/>
      <c r="E179" s="1185"/>
      <c r="F179" s="1185"/>
      <c r="G179" s="1189" t="s">
        <v>24</v>
      </c>
      <c r="H179" s="1190" t="s">
        <v>28</v>
      </c>
      <c r="I179" s="1191" t="s">
        <v>29</v>
      </c>
      <c r="J179" s="1190" t="s">
        <v>30</v>
      </c>
      <c r="K179" s="1191" t="s">
        <v>31</v>
      </c>
      <c r="L179" s="1190" t="s">
        <v>32</v>
      </c>
      <c r="M179" s="1191" t="s">
        <v>35</v>
      </c>
      <c r="N179" s="1190" t="s">
        <v>36</v>
      </c>
      <c r="O179" s="1191" t="s">
        <v>91</v>
      </c>
      <c r="P179" s="1190" t="s">
        <v>38</v>
      </c>
      <c r="Q179" s="1191" t="s">
        <v>92</v>
      </c>
      <c r="R179" s="1190" t="s">
        <v>93</v>
      </c>
      <c r="S179" s="1192"/>
      <c r="T179" s="1186"/>
      <c r="U179" s="1193"/>
      <c r="V179" s="12"/>
    </row>
    <row r="180" spans="1:22" ht="15.75" hidden="1" thickBot="1" x14ac:dyDescent="0.3">
      <c r="A180" s="270"/>
      <c r="B180" s="1194" t="s">
        <v>172</v>
      </c>
      <c r="C180" s="1194"/>
      <c r="D180" s="1194"/>
      <c r="E180" s="1194"/>
      <c r="F180" s="1194"/>
      <c r="G180" s="1195">
        <f>SUM(C155:H155)</f>
        <v>50969</v>
      </c>
      <c r="H180" s="1196">
        <f>SUM(C157:H157)</f>
        <v>49484</v>
      </c>
      <c r="I180" s="1197">
        <f>SUM(C159:H159)</f>
        <v>2928</v>
      </c>
      <c r="J180" s="1196">
        <f>SUM(C161:H161)</f>
        <v>222</v>
      </c>
      <c r="K180" s="1197">
        <f>SUM(C163:H163)</f>
        <v>227</v>
      </c>
      <c r="L180" s="1196">
        <f>SUM(C165:H165)</f>
        <v>99</v>
      </c>
      <c r="M180" s="1197">
        <f>SUM(C167:H167)</f>
        <v>3728</v>
      </c>
      <c r="N180" s="1196">
        <f>SUM(C169:H169)</f>
        <v>496</v>
      </c>
      <c r="O180" s="1197">
        <f>SUM(C171:H171)</f>
        <v>0</v>
      </c>
      <c r="P180" s="1196">
        <f>SUM(C173:H173)</f>
        <v>0</v>
      </c>
      <c r="Q180" s="1197">
        <f>SUM(C175:H175)</f>
        <v>0</v>
      </c>
      <c r="R180" s="1196">
        <f>SUM(C177:H177)</f>
        <v>0</v>
      </c>
      <c r="S180" s="1198"/>
      <c r="T180" s="1199"/>
      <c r="U180" s="1200"/>
      <c r="V180" s="12"/>
    </row>
    <row r="181" spans="1:22" ht="15.75" hidden="1" customHeight="1" x14ac:dyDescent="0.25">
      <c r="A181" s="275"/>
      <c r="B181" s="1201" t="s">
        <v>173</v>
      </c>
      <c r="C181" s="1202"/>
      <c r="D181" s="1202"/>
      <c r="E181" s="1202"/>
      <c r="F181" s="1202"/>
      <c r="G181" s="1203">
        <f>SUM(I155:L155)</f>
        <v>38998</v>
      </c>
      <c r="H181" s="1204">
        <f>SUM(I157:L157)</f>
        <v>962</v>
      </c>
      <c r="I181" s="1205">
        <f>SUM(I159:L159)</f>
        <v>2383</v>
      </c>
      <c r="J181" s="1204">
        <f>SUM(I161:L161)</f>
        <v>28</v>
      </c>
      <c r="K181" s="1205">
        <f>SUM(I163:L163)</f>
        <v>92</v>
      </c>
      <c r="L181" s="1204">
        <f>SUM(I165:L165)</f>
        <v>10</v>
      </c>
      <c r="M181" s="1205">
        <f>SUM(I167:L167)</f>
        <v>1807</v>
      </c>
      <c r="N181" s="1204">
        <f>SUM(I169:L169)</f>
        <v>38</v>
      </c>
      <c r="O181" s="1205">
        <f>SUM(I171:L171)</f>
        <v>0</v>
      </c>
      <c r="P181" s="1204">
        <f>SUM(I173:L173)</f>
        <v>0</v>
      </c>
      <c r="Q181" s="1205">
        <f>SUM(I175:L175)</f>
        <v>0</v>
      </c>
      <c r="R181" s="1204">
        <f>SUM(I177:L177)</f>
        <v>0</v>
      </c>
      <c r="S181" s="1206"/>
      <c r="T181" s="912"/>
      <c r="U181" s="912"/>
      <c r="V181" s="279"/>
    </row>
    <row r="182" spans="1:22" ht="16.5" hidden="1" customHeight="1" x14ac:dyDescent="0.25">
      <c r="A182" s="1207"/>
      <c r="B182" s="1208" t="s">
        <v>174</v>
      </c>
      <c r="C182" s="1209"/>
      <c r="D182" s="1209"/>
      <c r="E182" s="1209"/>
      <c r="F182" s="1209"/>
      <c r="G182" s="1210">
        <f>SUM(M155:P155)</f>
        <v>31566</v>
      </c>
      <c r="H182" s="1211">
        <f>SUM(M157:P157)</f>
        <v>1066</v>
      </c>
      <c r="I182" s="1212">
        <f>SUM(M159:P159)</f>
        <v>1843</v>
      </c>
      <c r="J182" s="1211">
        <f>SUM(M161:P161)</f>
        <v>5</v>
      </c>
      <c r="K182" s="1212">
        <f>SUM(M163:P163)</f>
        <v>121</v>
      </c>
      <c r="L182" s="1211">
        <f>SUM(M165:P165)</f>
        <v>6</v>
      </c>
      <c r="M182" s="1212">
        <f>SUM(M167:P167)</f>
        <v>1657</v>
      </c>
      <c r="N182" s="1211">
        <f>SUM(M169:P169)</f>
        <v>33</v>
      </c>
      <c r="O182" s="1212">
        <f>SUM(M171:P171)</f>
        <v>0</v>
      </c>
      <c r="P182" s="1211">
        <f>SUM(M173:P173)</f>
        <v>0</v>
      </c>
      <c r="Q182" s="1212">
        <f>SUM(M175:P175)</f>
        <v>0</v>
      </c>
      <c r="R182" s="1211">
        <f>SUM(M177:P177)</f>
        <v>0</v>
      </c>
      <c r="S182" s="1206"/>
      <c r="V182" s="1213"/>
    </row>
    <row r="183" spans="1:22" ht="16.5" hidden="1" customHeight="1" x14ac:dyDescent="0.25">
      <c r="A183" s="1214"/>
      <c r="B183" s="1215" t="s">
        <v>175</v>
      </c>
      <c r="C183" s="1216"/>
      <c r="D183" s="1216"/>
      <c r="E183" s="1216"/>
      <c r="F183" s="1216"/>
      <c r="G183" s="1217">
        <f>SUM(Q155:S155)</f>
        <v>30517</v>
      </c>
      <c r="H183" s="1218">
        <f>SUM(Q157:S157)</f>
        <v>1570</v>
      </c>
      <c r="I183" s="1219">
        <f>SUM(Q159:S159)</f>
        <v>2802</v>
      </c>
      <c r="J183" s="1218">
        <f>SUM(Q161:S161)</f>
        <v>9</v>
      </c>
      <c r="K183" s="1219">
        <f>SUM(Q163:S163)</f>
        <v>142</v>
      </c>
      <c r="L183" s="1218">
        <f>SUM(Q165:S165)</f>
        <v>40</v>
      </c>
      <c r="M183" s="1219">
        <f>SUM(Q167,R167,S167)</f>
        <v>2469</v>
      </c>
      <c r="N183" s="1218">
        <f>SUM(Q169:S169)</f>
        <v>45</v>
      </c>
      <c r="O183" s="1219">
        <f>SUM(Q171:S171)</f>
        <v>0</v>
      </c>
      <c r="P183" s="1218">
        <f>SUM(Q173:S173)</f>
        <v>0</v>
      </c>
      <c r="Q183" s="1219">
        <f>SUM(Q175:S175)</f>
        <v>0</v>
      </c>
      <c r="R183" s="1218">
        <f>SUM(Q177:S177)</f>
        <v>0</v>
      </c>
      <c r="S183" s="1220"/>
      <c r="V183" s="1214"/>
    </row>
    <row r="184" spans="1:22" ht="18.75" customHeight="1" thickBot="1" x14ac:dyDescent="0.3">
      <c r="A184" s="1123"/>
      <c r="B184" s="1221"/>
      <c r="C184" s="1222" t="s">
        <v>176</v>
      </c>
      <c r="D184" s="1222"/>
      <c r="E184" s="1222"/>
      <c r="F184" s="1222"/>
      <c r="G184" s="1223"/>
      <c r="H184" s="1223"/>
      <c r="I184" s="1223"/>
      <c r="J184" s="1223"/>
      <c r="K184" s="1223"/>
      <c r="L184" s="1224"/>
      <c r="M184" s="1224"/>
      <c r="N184" s="1224"/>
      <c r="O184" s="1224"/>
      <c r="P184" s="1224"/>
      <c r="Q184" s="1224"/>
      <c r="R184" s="1224"/>
      <c r="S184" s="1225"/>
      <c r="V184" s="1123"/>
    </row>
    <row r="185" spans="1:22" ht="15" thickBot="1" x14ac:dyDescent="0.25">
      <c r="A185" s="270"/>
      <c r="B185" s="1188"/>
      <c r="C185" s="1185"/>
      <c r="D185" s="1185"/>
      <c r="E185" s="1185"/>
      <c r="F185" s="1185"/>
      <c r="G185" s="1189" t="s">
        <v>2</v>
      </c>
      <c r="H185" s="1190" t="s">
        <v>3</v>
      </c>
      <c r="I185" s="1191" t="s">
        <v>4</v>
      </c>
      <c r="J185" s="1190" t="s">
        <v>18</v>
      </c>
      <c r="K185" s="1191" t="s">
        <v>180</v>
      </c>
      <c r="L185" s="1190" t="s">
        <v>181</v>
      </c>
      <c r="M185" s="1191" t="s">
        <v>182</v>
      </c>
      <c r="N185" s="1190" t="s">
        <v>183</v>
      </c>
      <c r="O185" s="1191"/>
      <c r="P185" s="1190"/>
      <c r="Q185" s="1191"/>
      <c r="R185" s="1190"/>
      <c r="S185" s="1192"/>
      <c r="T185" s="1186"/>
      <c r="U185" s="1193"/>
      <c r="V185" s="12"/>
    </row>
    <row r="186" spans="1:22" ht="15.75" thickBot="1" x14ac:dyDescent="0.3">
      <c r="A186" s="270"/>
      <c r="B186" s="1194" t="s">
        <v>172</v>
      </c>
      <c r="C186" s="1194"/>
      <c r="D186" s="1194"/>
      <c r="E186" s="1194"/>
      <c r="F186" s="1194"/>
      <c r="G186" s="1195">
        <f>SUM(C155:H155)</f>
        <v>50969</v>
      </c>
      <c r="H186" s="1196">
        <f>SUM(C157:H157)</f>
        <v>49484</v>
      </c>
      <c r="I186" s="1197">
        <f>SUM(C159:H159)</f>
        <v>2928</v>
      </c>
      <c r="J186" s="1196">
        <f>SUM(C161:H161)</f>
        <v>222</v>
      </c>
      <c r="K186" s="1197">
        <f>SUM(C163:H163)</f>
        <v>227</v>
      </c>
      <c r="L186" s="1196">
        <f>SUM(C165:H165)</f>
        <v>99</v>
      </c>
      <c r="M186" s="1197">
        <f>SUM(C167:H167)</f>
        <v>3728</v>
      </c>
      <c r="N186" s="1196">
        <f>SUM(C169:H169)</f>
        <v>496</v>
      </c>
      <c r="O186" s="1197"/>
      <c r="P186" s="1196"/>
      <c r="Q186" s="1197"/>
      <c r="R186" s="1196"/>
      <c r="S186" s="1198"/>
      <c r="T186" s="1199"/>
      <c r="U186" s="1200"/>
      <c r="V186" s="12"/>
    </row>
    <row r="187" spans="1:22" ht="15.75" thickBot="1" x14ac:dyDescent="0.3">
      <c r="A187" s="275"/>
      <c r="B187" s="1201" t="s">
        <v>173</v>
      </c>
      <c r="C187" s="1202"/>
      <c r="D187" s="1202"/>
      <c r="E187" s="1202"/>
      <c r="F187" s="1202"/>
      <c r="G187" s="1203">
        <f>SUM(I155:L155)</f>
        <v>38998</v>
      </c>
      <c r="H187" s="1204">
        <f>SUM(I157:L157)</f>
        <v>962</v>
      </c>
      <c r="I187" s="1205">
        <f>SUM(I159:L159)</f>
        <v>2383</v>
      </c>
      <c r="J187" s="1204">
        <f>SUM(I161:L161)</f>
        <v>28</v>
      </c>
      <c r="K187" s="1205">
        <f>SUM(I163:L163)</f>
        <v>92</v>
      </c>
      <c r="L187" s="1204">
        <f>SUM(I165:L165)</f>
        <v>10</v>
      </c>
      <c r="M187" s="1205">
        <f>SUM(I167:L167)</f>
        <v>1807</v>
      </c>
      <c r="N187" s="1204">
        <f>SUM(I169:L169)</f>
        <v>38</v>
      </c>
      <c r="O187" s="1205"/>
      <c r="P187" s="1204"/>
      <c r="Q187" s="1205"/>
      <c r="R187" s="1204"/>
      <c r="S187" s="1206"/>
      <c r="T187" s="912"/>
      <c r="U187" s="912"/>
      <c r="V187" s="279"/>
    </row>
    <row r="188" spans="1:22" ht="15.75" thickBot="1" x14ac:dyDescent="0.3">
      <c r="A188" s="1207"/>
      <c r="B188" s="1208" t="s">
        <v>174</v>
      </c>
      <c r="C188" s="1209"/>
      <c r="D188" s="1209"/>
      <c r="E188" s="1209"/>
      <c r="F188" s="1209"/>
      <c r="G188" s="1210">
        <f>SUM(M155:P155)</f>
        <v>31566</v>
      </c>
      <c r="H188" s="1211">
        <f>SUM(M157:P157)</f>
        <v>1066</v>
      </c>
      <c r="I188" s="1212">
        <f>SUM(M159:P159)</f>
        <v>1843</v>
      </c>
      <c r="J188" s="1211">
        <f>SUM(M161:P161)</f>
        <v>5</v>
      </c>
      <c r="K188" s="1212">
        <f>SUM(M163:P163)</f>
        <v>121</v>
      </c>
      <c r="L188" s="1211">
        <f>SUM(M165:P165)</f>
        <v>6</v>
      </c>
      <c r="M188" s="1212">
        <f>SUM(M167:P167)</f>
        <v>1657</v>
      </c>
      <c r="N188" s="1211">
        <f>SUM(M169:P169)</f>
        <v>33</v>
      </c>
      <c r="O188" s="1212"/>
      <c r="P188" s="1211"/>
      <c r="Q188" s="1212"/>
      <c r="R188" s="1211"/>
      <c r="S188" s="1206"/>
      <c r="V188" s="1213"/>
    </row>
    <row r="189" spans="1:22" ht="18.75" thickBot="1" x14ac:dyDescent="0.3">
      <c r="A189" s="1214"/>
      <c r="B189" s="1215" t="s">
        <v>175</v>
      </c>
      <c r="C189" s="1216"/>
      <c r="D189" s="1216"/>
      <c r="E189" s="1216"/>
      <c r="F189" s="1216"/>
      <c r="G189" s="1217">
        <f>SUM(Q155:S155)</f>
        <v>30517</v>
      </c>
      <c r="H189" s="1218">
        <f>SUM(Q157:S157)</f>
        <v>1570</v>
      </c>
      <c r="I189" s="1219">
        <f>SUM(Q159:S159)</f>
        <v>2802</v>
      </c>
      <c r="J189" s="1218">
        <f>SUM(Q161:S161)</f>
        <v>9</v>
      </c>
      <c r="K189" s="1219">
        <f>SUM(Q163:S163)</f>
        <v>142</v>
      </c>
      <c r="L189" s="1218">
        <f>SUM(Q165:S165)</f>
        <v>40</v>
      </c>
      <c r="M189" s="1219">
        <f>SUM(Q167:S167)</f>
        <v>2469</v>
      </c>
      <c r="N189" s="1218">
        <f>SUM(Q169:S169)</f>
        <v>45</v>
      </c>
      <c r="O189" s="1219"/>
      <c r="P189" s="1218"/>
      <c r="Q189" s="1219"/>
      <c r="R189" s="1218"/>
      <c r="S189" s="1220"/>
      <c r="V189" s="1214"/>
    </row>
    <row r="190" spans="1:22" ht="18.75" thickBot="1" x14ac:dyDescent="0.3">
      <c r="A190" s="1123"/>
      <c r="B190" s="1221"/>
      <c r="C190" s="1222"/>
      <c r="D190" s="1222"/>
      <c r="E190" s="1222"/>
      <c r="F190" s="1222"/>
      <c r="G190" s="1223"/>
      <c r="H190" s="1223"/>
      <c r="I190" s="1223"/>
      <c r="J190" s="1223"/>
      <c r="K190" s="1223"/>
      <c r="L190" s="1224"/>
      <c r="M190" s="1224"/>
      <c r="N190" s="1224"/>
      <c r="O190" s="1224"/>
      <c r="P190" s="1224"/>
      <c r="Q190" s="1224"/>
      <c r="R190" s="1224"/>
      <c r="S190" s="1225"/>
      <c r="V190" s="1123"/>
    </row>
    <row r="194" spans="1:22" ht="0.75" customHeight="1" thickBot="1" x14ac:dyDescent="0.25"/>
    <row r="195" spans="1:22" ht="25.5" customHeight="1" thickBot="1" x14ac:dyDescent="0.3">
      <c r="A195" s="620"/>
      <c r="B195" s="1126" t="s">
        <v>177</v>
      </c>
      <c r="C195" s="1127"/>
      <c r="D195" s="1127"/>
      <c r="E195" s="1127"/>
      <c r="F195" s="1127"/>
      <c r="G195" s="1127"/>
      <c r="H195" s="1127"/>
      <c r="I195" s="1127"/>
      <c r="J195" s="1127"/>
      <c r="K195" s="1127"/>
      <c r="L195" s="1127"/>
      <c r="M195" s="1127"/>
      <c r="N195" s="1127"/>
      <c r="O195" s="1127"/>
      <c r="P195" s="1127"/>
      <c r="Q195" s="1127"/>
      <c r="R195" s="1127"/>
      <c r="S195" s="1127"/>
      <c r="T195" s="273"/>
      <c r="U195" s="273"/>
      <c r="V195" s="6"/>
    </row>
    <row r="196" spans="1:22" ht="34.5" customHeight="1" thickBot="1" x14ac:dyDescent="0.25">
      <c r="A196" s="270">
        <v>0</v>
      </c>
      <c r="B196" s="1128" t="s">
        <v>165</v>
      </c>
      <c r="C196" s="272"/>
      <c r="D196" s="1129"/>
      <c r="E196" s="272"/>
      <c r="F196" s="272"/>
      <c r="G196" s="272"/>
      <c r="H196" s="272"/>
      <c r="I196" s="272"/>
      <c r="J196" s="1226" t="s">
        <v>31</v>
      </c>
      <c r="K196" s="272"/>
      <c r="L196" s="272"/>
      <c r="M196" s="272"/>
      <c r="N196" s="272"/>
      <c r="O196" s="272"/>
      <c r="P196" s="272"/>
      <c r="Q196" s="272"/>
      <c r="R196" s="272"/>
      <c r="S196" s="272"/>
      <c r="T196" s="272"/>
      <c r="U196" s="272"/>
      <c r="V196" s="12"/>
    </row>
    <row r="197" spans="1:22" ht="13.5" hidden="1" thickBot="1" x14ac:dyDescent="0.25">
      <c r="A197" s="270"/>
      <c r="B197" s="1130"/>
      <c r="C197" s="272"/>
      <c r="D197" s="272"/>
      <c r="E197" s="272"/>
      <c r="F197" s="272"/>
      <c r="G197" s="272"/>
      <c r="H197" s="272"/>
      <c r="I197" s="272"/>
      <c r="J197" s="272"/>
      <c r="K197" s="272"/>
      <c r="L197" s="272"/>
      <c r="M197" s="272"/>
      <c r="N197" s="272"/>
      <c r="O197" s="272"/>
      <c r="P197" s="272"/>
      <c r="Q197" s="272"/>
      <c r="R197" s="272"/>
      <c r="S197" s="272"/>
      <c r="T197" s="272"/>
      <c r="U197" s="272"/>
      <c r="V197" s="12"/>
    </row>
    <row r="198" spans="1:22" ht="13.5" hidden="1" thickBot="1" x14ac:dyDescent="0.25">
      <c r="A198" s="270"/>
      <c r="B198" s="1130"/>
      <c r="C198" s="272"/>
      <c r="D198" s="272"/>
      <c r="E198" s="272"/>
      <c r="F198" s="272"/>
      <c r="G198" s="272"/>
      <c r="H198" s="272"/>
      <c r="I198" s="272"/>
      <c r="J198" s="272"/>
      <c r="K198" s="272"/>
      <c r="L198" s="272"/>
      <c r="M198" s="272"/>
      <c r="N198" s="272"/>
      <c r="O198" s="272"/>
      <c r="P198" s="272"/>
      <c r="Q198" s="272"/>
      <c r="R198" s="272"/>
      <c r="S198" s="272"/>
      <c r="T198" s="272"/>
      <c r="U198" s="272"/>
      <c r="V198" s="12"/>
    </row>
    <row r="199" spans="1:22" ht="27.75" customHeight="1" thickBot="1" x14ac:dyDescent="0.35">
      <c r="A199" s="270"/>
      <c r="B199" s="1131" t="s">
        <v>166</v>
      </c>
      <c r="C199" s="622"/>
      <c r="D199" s="1132" t="s">
        <v>167</v>
      </c>
      <c r="E199" s="622"/>
      <c r="F199" s="622"/>
      <c r="G199" s="622"/>
      <c r="H199" s="624"/>
      <c r="I199" s="1133" t="s">
        <v>168</v>
      </c>
      <c r="J199" s="1134"/>
      <c r="K199" s="1134"/>
      <c r="L199" s="1135"/>
      <c r="M199" s="1136" t="s">
        <v>169</v>
      </c>
      <c r="N199" s="1137"/>
      <c r="O199" s="1137"/>
      <c r="P199" s="1138"/>
      <c r="Q199" s="1139"/>
      <c r="R199" s="1140" t="s">
        <v>170</v>
      </c>
      <c r="S199" s="1141"/>
      <c r="T199" s="272"/>
      <c r="U199" s="272"/>
      <c r="V199" s="12"/>
    </row>
    <row r="200" spans="1:22" ht="51" customHeight="1" thickBot="1" x14ac:dyDescent="0.25">
      <c r="A200" s="270"/>
      <c r="B200" s="272"/>
      <c r="C200" s="1142"/>
      <c r="D200" s="277"/>
      <c r="E200" s="277"/>
      <c r="F200" s="277"/>
      <c r="G200" s="277"/>
      <c r="H200" s="278"/>
      <c r="I200" s="1142"/>
      <c r="J200" s="277"/>
      <c r="K200" s="277"/>
      <c r="L200" s="278"/>
      <c r="M200" s="1142"/>
      <c r="N200" s="277"/>
      <c r="O200" s="277"/>
      <c r="P200" s="278"/>
      <c r="Q200" s="272"/>
      <c r="R200" s="272"/>
      <c r="S200" s="272"/>
      <c r="T200" s="272"/>
      <c r="U200" s="272"/>
      <c r="V200" s="12"/>
    </row>
    <row r="201" spans="1:22" ht="20.25" customHeight="1" thickBot="1" x14ac:dyDescent="0.3">
      <c r="A201" s="1143"/>
      <c r="B201" s="1144" t="s">
        <v>171</v>
      </c>
      <c r="C201" s="645">
        <v>53111</v>
      </c>
      <c r="D201" s="1145">
        <v>53113</v>
      </c>
      <c r="E201" s="1146">
        <v>53115</v>
      </c>
      <c r="F201" s="1147">
        <v>53117</v>
      </c>
      <c r="G201" s="1146">
        <v>53119</v>
      </c>
      <c r="H201" s="1145">
        <v>53121</v>
      </c>
      <c r="I201" s="1146">
        <v>53123</v>
      </c>
      <c r="J201" s="1145">
        <v>53125</v>
      </c>
      <c r="K201" s="1146">
        <v>53127</v>
      </c>
      <c r="L201" s="1145">
        <v>53129</v>
      </c>
      <c r="M201" s="1146">
        <v>53173</v>
      </c>
      <c r="N201" s="1145">
        <v>53175</v>
      </c>
      <c r="O201" s="1146">
        <v>53177</v>
      </c>
      <c r="P201" s="1145">
        <v>53179</v>
      </c>
      <c r="Q201" s="1146">
        <v>53225</v>
      </c>
      <c r="R201" s="1145">
        <v>53227</v>
      </c>
      <c r="S201" s="1146">
        <v>53229</v>
      </c>
      <c r="T201" s="1148"/>
      <c r="U201" s="1149"/>
      <c r="V201" s="1150"/>
    </row>
    <row r="202" spans="1:22" ht="9" customHeight="1" thickBot="1" x14ac:dyDescent="0.25">
      <c r="A202" s="270"/>
      <c r="B202" s="1151"/>
      <c r="C202" s="1152"/>
      <c r="D202" s="1153"/>
      <c r="E202" s="1154"/>
      <c r="F202" s="1153"/>
      <c r="G202" s="1154"/>
      <c r="H202" s="1153"/>
      <c r="I202" s="1154"/>
      <c r="J202" s="1153"/>
      <c r="K202" s="1154"/>
      <c r="L202" s="1153"/>
      <c r="M202" s="1154"/>
      <c r="N202" s="1153"/>
      <c r="O202" s="1154"/>
      <c r="P202" s="1153"/>
      <c r="Q202" s="1154"/>
      <c r="R202" s="1153"/>
      <c r="S202" s="1154"/>
      <c r="T202" s="1155"/>
      <c r="U202" s="1156"/>
      <c r="V202" s="12"/>
    </row>
    <row r="203" spans="1:22" ht="27" customHeight="1" x14ac:dyDescent="0.4">
      <c r="A203" s="270"/>
      <c r="B203" s="1227" t="s">
        <v>2</v>
      </c>
      <c r="C203" s="1228">
        <v>6599</v>
      </c>
      <c r="D203" s="1229">
        <v>13646</v>
      </c>
      <c r="E203" s="1230">
        <v>7146</v>
      </c>
      <c r="F203" s="1229">
        <v>8989</v>
      </c>
      <c r="G203" s="1230">
        <v>8655</v>
      </c>
      <c r="H203" s="1229">
        <v>5999</v>
      </c>
      <c r="I203" s="1231">
        <v>9975</v>
      </c>
      <c r="J203" s="1232">
        <v>7681</v>
      </c>
      <c r="K203" s="1231">
        <v>15140</v>
      </c>
      <c r="L203" s="1232">
        <v>6206</v>
      </c>
      <c r="M203" s="1233">
        <v>5299</v>
      </c>
      <c r="N203" s="1234">
        <v>9106</v>
      </c>
      <c r="O203" s="1233">
        <v>9802</v>
      </c>
      <c r="P203" s="1234">
        <v>7452</v>
      </c>
      <c r="Q203" s="1235">
        <v>9641</v>
      </c>
      <c r="R203" s="1236">
        <v>8884</v>
      </c>
      <c r="S203" s="1235">
        <v>12086</v>
      </c>
      <c r="T203" s="1167"/>
      <c r="U203" s="1168"/>
      <c r="V203" s="12"/>
    </row>
    <row r="204" spans="1:22" ht="6.75" customHeight="1" thickBot="1" x14ac:dyDescent="0.25">
      <c r="A204" s="270"/>
      <c r="B204" s="1169"/>
      <c r="C204" s="1237"/>
      <c r="D204" s="1238"/>
      <c r="E204" s="1239"/>
      <c r="F204" s="1238"/>
      <c r="G204" s="1239"/>
      <c r="H204" s="1238"/>
      <c r="I204" s="1239"/>
      <c r="J204" s="1238"/>
      <c r="K204" s="1239"/>
      <c r="L204" s="1238"/>
      <c r="M204" s="1239"/>
      <c r="N204" s="1238"/>
      <c r="O204" s="1239"/>
      <c r="P204" s="1238"/>
      <c r="Q204" s="1239"/>
      <c r="R204" s="1238"/>
      <c r="S204" s="1239"/>
      <c r="T204" s="1173"/>
      <c r="U204" s="1174"/>
      <c r="V204" s="12"/>
    </row>
    <row r="205" spans="1:22" ht="27" customHeight="1" x14ac:dyDescent="0.4">
      <c r="A205" s="270"/>
      <c r="B205" s="1227" t="s">
        <v>3</v>
      </c>
      <c r="C205" s="1228">
        <v>580</v>
      </c>
      <c r="D205" s="1229">
        <v>45585</v>
      </c>
      <c r="E205" s="1230">
        <v>227</v>
      </c>
      <c r="F205" s="1229">
        <v>582</v>
      </c>
      <c r="G205" s="1230">
        <v>712</v>
      </c>
      <c r="H205" s="1229">
        <v>1895</v>
      </c>
      <c r="I205" s="1231">
        <v>419</v>
      </c>
      <c r="J205" s="1232">
        <v>126</v>
      </c>
      <c r="K205" s="1231">
        <v>248</v>
      </c>
      <c r="L205" s="1232">
        <v>179</v>
      </c>
      <c r="M205" s="1233">
        <v>172</v>
      </c>
      <c r="N205" s="1234">
        <v>376</v>
      </c>
      <c r="O205" s="1233">
        <v>230</v>
      </c>
      <c r="P205" s="1234">
        <v>288</v>
      </c>
      <c r="Q205" s="1235">
        <v>338</v>
      </c>
      <c r="R205" s="1236">
        <v>639</v>
      </c>
      <c r="S205" s="1235">
        <v>589</v>
      </c>
      <c r="T205" s="1167"/>
      <c r="U205" s="1168"/>
      <c r="V205" s="12"/>
    </row>
    <row r="206" spans="1:22" ht="6.75" customHeight="1" thickBot="1" x14ac:dyDescent="0.25">
      <c r="A206" s="270"/>
      <c r="B206" s="1169"/>
      <c r="C206" s="1237"/>
      <c r="D206" s="1238"/>
      <c r="E206" s="1239"/>
      <c r="F206" s="1238"/>
      <c r="G206" s="1239"/>
      <c r="H206" s="1238"/>
      <c r="I206" s="1239"/>
      <c r="J206" s="1238"/>
      <c r="K206" s="1239"/>
      <c r="L206" s="1238"/>
      <c r="M206" s="1239"/>
      <c r="N206" s="1238"/>
      <c r="O206" s="1239"/>
      <c r="P206" s="1238"/>
      <c r="Q206" s="1239"/>
      <c r="R206" s="1238"/>
      <c r="S206" s="1239"/>
      <c r="T206" s="1173"/>
      <c r="U206" s="1174"/>
      <c r="V206" s="12"/>
    </row>
    <row r="207" spans="1:22" ht="27" customHeight="1" x14ac:dyDescent="0.4">
      <c r="A207" s="270"/>
      <c r="B207" s="1227" t="s">
        <v>4</v>
      </c>
      <c r="C207" s="1228">
        <v>494</v>
      </c>
      <c r="D207" s="1229">
        <v>312</v>
      </c>
      <c r="E207" s="1230">
        <v>519</v>
      </c>
      <c r="F207" s="1229">
        <v>691</v>
      </c>
      <c r="G207" s="1230">
        <v>455</v>
      </c>
      <c r="H207" s="1229">
        <v>490</v>
      </c>
      <c r="I207" s="1231">
        <v>816</v>
      </c>
      <c r="J207" s="1232">
        <v>556</v>
      </c>
      <c r="K207" s="1231">
        <v>529</v>
      </c>
      <c r="L207" s="1232">
        <v>508</v>
      </c>
      <c r="M207" s="1233">
        <v>350</v>
      </c>
      <c r="N207" s="1234">
        <v>523</v>
      </c>
      <c r="O207" s="1233">
        <v>518</v>
      </c>
      <c r="P207" s="1234">
        <v>478</v>
      </c>
      <c r="Q207" s="1235">
        <v>928</v>
      </c>
      <c r="R207" s="1236">
        <v>823</v>
      </c>
      <c r="S207" s="1235">
        <v>1079</v>
      </c>
      <c r="T207" s="1167"/>
      <c r="U207" s="1168"/>
      <c r="V207" s="12"/>
    </row>
    <row r="208" spans="1:22" ht="6.75" customHeight="1" thickBot="1" x14ac:dyDescent="0.25">
      <c r="A208" s="270"/>
      <c r="B208" s="1169"/>
      <c r="C208" s="1237"/>
      <c r="D208" s="1238"/>
      <c r="E208" s="1239"/>
      <c r="F208" s="1238"/>
      <c r="G208" s="1239"/>
      <c r="H208" s="1238"/>
      <c r="I208" s="1239"/>
      <c r="J208" s="1238"/>
      <c r="K208" s="1239"/>
      <c r="L208" s="1238"/>
      <c r="M208" s="1239"/>
      <c r="N208" s="1238"/>
      <c r="O208" s="1239"/>
      <c r="P208" s="1238"/>
      <c r="Q208" s="1239"/>
      <c r="R208" s="1238"/>
      <c r="S208" s="1239"/>
      <c r="T208" s="1173"/>
      <c r="U208" s="1174"/>
      <c r="V208" s="12"/>
    </row>
    <row r="209" spans="1:22" ht="27" customHeight="1" x14ac:dyDescent="0.4">
      <c r="A209" s="270"/>
      <c r="B209" s="1227" t="s">
        <v>18</v>
      </c>
      <c r="C209" s="1228">
        <v>200</v>
      </c>
      <c r="D209" s="1229">
        <v>6</v>
      </c>
      <c r="E209" s="1230">
        <v>0</v>
      </c>
      <c r="F209" s="1229">
        <v>16</v>
      </c>
      <c r="G209" s="1230">
        <v>0</v>
      </c>
      <c r="H209" s="1229">
        <v>6</v>
      </c>
      <c r="I209" s="1231">
        <v>17</v>
      </c>
      <c r="J209" s="1232">
        <v>1</v>
      </c>
      <c r="K209" s="1231">
        <v>4</v>
      </c>
      <c r="L209" s="1232">
        <v>6</v>
      </c>
      <c r="M209" s="1233">
        <v>1</v>
      </c>
      <c r="N209" s="1234">
        <v>3</v>
      </c>
      <c r="O209" s="1233">
        <v>1</v>
      </c>
      <c r="P209" s="1234">
        <v>0</v>
      </c>
      <c r="Q209" s="1235">
        <v>0</v>
      </c>
      <c r="R209" s="1236">
        <v>1</v>
      </c>
      <c r="S209" s="1235">
        <v>7</v>
      </c>
      <c r="T209" s="1167"/>
      <c r="U209" s="1168"/>
      <c r="V209" s="12"/>
    </row>
    <row r="210" spans="1:22" ht="6.75" customHeight="1" thickBot="1" x14ac:dyDescent="0.25">
      <c r="A210" s="270"/>
      <c r="B210" s="1169"/>
      <c r="C210" s="1237"/>
      <c r="D210" s="1238"/>
      <c r="E210" s="1239"/>
      <c r="F210" s="1238"/>
      <c r="G210" s="1239"/>
      <c r="H210" s="1238"/>
      <c r="I210" s="1239"/>
      <c r="J210" s="1238"/>
      <c r="K210" s="1239"/>
      <c r="L210" s="1238"/>
      <c r="M210" s="1239"/>
      <c r="N210" s="1238"/>
      <c r="O210" s="1239"/>
      <c r="P210" s="1238"/>
      <c r="Q210" s="1239"/>
      <c r="R210" s="1238"/>
      <c r="S210" s="1239"/>
      <c r="T210" s="1173"/>
      <c r="U210" s="1174"/>
      <c r="V210" s="12"/>
    </row>
    <row r="211" spans="1:22" ht="27" customHeight="1" x14ac:dyDescent="0.25">
      <c r="A211" s="270"/>
      <c r="B211" s="1240" t="s">
        <v>106</v>
      </c>
      <c r="C211" s="1228">
        <v>41</v>
      </c>
      <c r="D211" s="1229">
        <v>41</v>
      </c>
      <c r="E211" s="1230">
        <v>37</v>
      </c>
      <c r="F211" s="1229">
        <v>34</v>
      </c>
      <c r="G211" s="1230">
        <v>18</v>
      </c>
      <c r="H211" s="1229">
        <v>60</v>
      </c>
      <c r="I211" s="1231">
        <v>36</v>
      </c>
      <c r="J211" s="1232">
        <v>21</v>
      </c>
      <c r="K211" s="1231">
        <v>20</v>
      </c>
      <c r="L211" s="1232">
        <v>15</v>
      </c>
      <c r="M211" s="1233">
        <v>7</v>
      </c>
      <c r="N211" s="1234">
        <v>29</v>
      </c>
      <c r="O211" s="1233">
        <v>44</v>
      </c>
      <c r="P211" s="1234">
        <v>45</v>
      </c>
      <c r="Q211" s="1235">
        <v>40</v>
      </c>
      <c r="R211" s="1236">
        <v>48</v>
      </c>
      <c r="S211" s="1235">
        <v>53</v>
      </c>
      <c r="T211" s="1167"/>
      <c r="U211" s="1168"/>
      <c r="V211" s="12"/>
    </row>
    <row r="212" spans="1:22" ht="6.75" customHeight="1" thickBot="1" x14ac:dyDescent="0.25">
      <c r="A212" s="270"/>
      <c r="B212" s="1169"/>
      <c r="C212" s="1237"/>
      <c r="D212" s="1238"/>
      <c r="E212" s="1239"/>
      <c r="F212" s="1238"/>
      <c r="G212" s="1239"/>
      <c r="H212" s="1238"/>
      <c r="I212" s="1239"/>
      <c r="J212" s="1238"/>
      <c r="K212" s="1239"/>
      <c r="L212" s="1238"/>
      <c r="M212" s="1239"/>
      <c r="N212" s="1238"/>
      <c r="O212" s="1239"/>
      <c r="P212" s="1238"/>
      <c r="Q212" s="1239"/>
      <c r="R212" s="1238"/>
      <c r="S212" s="1239"/>
      <c r="T212" s="1173"/>
      <c r="U212" s="1174"/>
      <c r="V212" s="12"/>
    </row>
    <row r="213" spans="1:22" ht="27" customHeight="1" x14ac:dyDescent="0.25">
      <c r="A213" s="270"/>
      <c r="B213" s="1240" t="s">
        <v>178</v>
      </c>
      <c r="C213" s="1228">
        <v>28</v>
      </c>
      <c r="D213" s="1229">
        <v>5</v>
      </c>
      <c r="E213" s="1230">
        <v>2</v>
      </c>
      <c r="F213" s="1229">
        <v>5</v>
      </c>
      <c r="G213" s="1230">
        <v>31</v>
      </c>
      <c r="H213" s="1229">
        <v>24</v>
      </c>
      <c r="I213" s="1231">
        <v>6</v>
      </c>
      <c r="J213" s="1232">
        <v>1</v>
      </c>
      <c r="K213" s="1231">
        <v>3</v>
      </c>
      <c r="L213" s="1232">
        <v>1</v>
      </c>
      <c r="M213" s="1233">
        <v>1</v>
      </c>
      <c r="N213" s="1234">
        <v>5</v>
      </c>
      <c r="O213" s="1233">
        <v>0</v>
      </c>
      <c r="P213" s="1234">
        <v>0</v>
      </c>
      <c r="Q213" s="1235">
        <v>5</v>
      </c>
      <c r="R213" s="1236">
        <v>29</v>
      </c>
      <c r="S213" s="1235">
        <v>6</v>
      </c>
      <c r="T213" s="1167"/>
      <c r="U213" s="1168"/>
      <c r="V213" s="12"/>
    </row>
    <row r="214" spans="1:22" ht="6.75" customHeight="1" thickBot="1" x14ac:dyDescent="0.3">
      <c r="A214" s="270"/>
      <c r="B214" s="1175"/>
      <c r="C214" s="1237"/>
      <c r="D214" s="1238"/>
      <c r="E214" s="1239"/>
      <c r="F214" s="1238"/>
      <c r="G214" s="1239"/>
      <c r="H214" s="1238"/>
      <c r="I214" s="1239"/>
      <c r="J214" s="1238"/>
      <c r="K214" s="1239"/>
      <c r="L214" s="1238"/>
      <c r="M214" s="1239"/>
      <c r="N214" s="1238"/>
      <c r="O214" s="1239"/>
      <c r="P214" s="1238"/>
      <c r="Q214" s="1239"/>
      <c r="R214" s="1238"/>
      <c r="S214" s="1239"/>
      <c r="T214" s="1173"/>
      <c r="U214" s="1174"/>
      <c r="V214" s="12"/>
    </row>
    <row r="215" spans="1:22" ht="27" customHeight="1" x14ac:dyDescent="0.25">
      <c r="A215" s="270"/>
      <c r="B215" s="1241" t="s">
        <v>8</v>
      </c>
      <c r="C215" s="1228">
        <v>421</v>
      </c>
      <c r="D215" s="1229">
        <v>1223</v>
      </c>
      <c r="E215" s="1230">
        <v>375</v>
      </c>
      <c r="F215" s="1229">
        <v>683</v>
      </c>
      <c r="G215" s="1230">
        <v>458</v>
      </c>
      <c r="H215" s="1229">
        <v>565</v>
      </c>
      <c r="I215" s="1231">
        <v>683</v>
      </c>
      <c r="J215" s="1232">
        <v>437</v>
      </c>
      <c r="K215" s="1231">
        <v>374</v>
      </c>
      <c r="L215" s="1232">
        <v>315</v>
      </c>
      <c r="M215" s="1233">
        <v>245</v>
      </c>
      <c r="N215" s="1234">
        <v>479</v>
      </c>
      <c r="O215" s="1233">
        <v>456</v>
      </c>
      <c r="P215" s="1234">
        <v>481</v>
      </c>
      <c r="Q215" s="1235">
        <v>664</v>
      </c>
      <c r="R215" s="1236">
        <v>856</v>
      </c>
      <c r="S215" s="1235">
        <v>957</v>
      </c>
      <c r="T215" s="1167"/>
      <c r="U215" s="1168"/>
      <c r="V215" s="12"/>
    </row>
    <row r="216" spans="1:22" ht="6.75" customHeight="1" thickBot="1" x14ac:dyDescent="0.3">
      <c r="A216" s="270"/>
      <c r="B216" s="1175"/>
      <c r="C216" s="1237"/>
      <c r="D216" s="1238"/>
      <c r="E216" s="1239"/>
      <c r="F216" s="1238"/>
      <c r="G216" s="1239"/>
      <c r="H216" s="1238"/>
      <c r="I216" s="1239"/>
      <c r="J216" s="1238"/>
      <c r="K216" s="1239"/>
      <c r="L216" s="1238"/>
      <c r="M216" s="1239"/>
      <c r="N216" s="1238"/>
      <c r="O216" s="1239"/>
      <c r="P216" s="1238"/>
      <c r="Q216" s="1239"/>
      <c r="R216" s="1238"/>
      <c r="S216" s="1239"/>
      <c r="T216" s="1173"/>
      <c r="U216" s="1174"/>
      <c r="V216" s="12"/>
    </row>
    <row r="217" spans="1:22" ht="27" customHeight="1" x14ac:dyDescent="0.25">
      <c r="A217" s="270"/>
      <c r="B217" s="1240" t="s">
        <v>179</v>
      </c>
      <c r="C217" s="1228">
        <v>29</v>
      </c>
      <c r="D217" s="1229">
        <v>276</v>
      </c>
      <c r="E217" s="1230">
        <v>28</v>
      </c>
      <c r="F217" s="1229">
        <v>16</v>
      </c>
      <c r="G217" s="1230">
        <v>121</v>
      </c>
      <c r="H217" s="1229">
        <v>17</v>
      </c>
      <c r="I217" s="1231">
        <v>12</v>
      </c>
      <c r="J217" s="1232">
        <v>4</v>
      </c>
      <c r="K217" s="1231">
        <v>15</v>
      </c>
      <c r="L217" s="1232">
        <v>6</v>
      </c>
      <c r="M217" s="1233">
        <v>6</v>
      </c>
      <c r="N217" s="1234">
        <v>11</v>
      </c>
      <c r="O217" s="1233">
        <v>9</v>
      </c>
      <c r="P217" s="1234">
        <v>7</v>
      </c>
      <c r="Q217" s="1235">
        <v>5</v>
      </c>
      <c r="R217" s="1236">
        <v>18</v>
      </c>
      <c r="S217" s="1235">
        <v>21</v>
      </c>
      <c r="T217" s="1167"/>
      <c r="U217" s="1168"/>
      <c r="V217" s="12"/>
    </row>
    <row r="218" spans="1:22" ht="7.5" customHeight="1" thickBot="1" x14ac:dyDescent="0.3">
      <c r="A218" s="270"/>
      <c r="B218" s="1175"/>
      <c r="C218" s="1170"/>
      <c r="D218" s="1171"/>
      <c r="E218" s="1172"/>
      <c r="F218" s="1171"/>
      <c r="G218" s="1172"/>
      <c r="H218" s="1171"/>
      <c r="I218" s="1172"/>
      <c r="J218" s="1171"/>
      <c r="K218" s="1172"/>
      <c r="L218" s="1171"/>
      <c r="M218" s="1172"/>
      <c r="N218" s="1171"/>
      <c r="O218" s="1172"/>
      <c r="P218" s="1171"/>
      <c r="Q218" s="1172"/>
      <c r="R218" s="1171"/>
      <c r="S218" s="1172"/>
      <c r="T218" s="1173"/>
      <c r="U218" s="1174"/>
      <c r="V218" s="12"/>
    </row>
    <row r="219" spans="1:22" ht="21.75" hidden="1" customHeight="1" x14ac:dyDescent="0.25">
      <c r="A219" s="270"/>
      <c r="B219" s="1157"/>
      <c r="C219" s="1158"/>
      <c r="D219" s="1159"/>
      <c r="E219" s="1160"/>
      <c r="F219" s="1159"/>
      <c r="G219" s="1160"/>
      <c r="H219" s="1159"/>
      <c r="I219" s="1161"/>
      <c r="J219" s="1162"/>
      <c r="K219" s="1161"/>
      <c r="L219" s="1162"/>
      <c r="M219" s="1163"/>
      <c r="N219" s="1164"/>
      <c r="O219" s="1163"/>
      <c r="P219" s="1164"/>
      <c r="Q219" s="1165"/>
      <c r="R219" s="1166"/>
      <c r="S219" s="1165"/>
      <c r="T219" s="1167"/>
      <c r="U219" s="1168"/>
      <c r="V219" s="12"/>
    </row>
    <row r="220" spans="1:22" ht="6.75" hidden="1" customHeight="1" x14ac:dyDescent="0.25">
      <c r="A220" s="270"/>
      <c r="B220" s="1175"/>
      <c r="C220" s="1170"/>
      <c r="D220" s="1171"/>
      <c r="E220" s="1172"/>
      <c r="F220" s="1171"/>
      <c r="G220" s="1172"/>
      <c r="H220" s="1171"/>
      <c r="I220" s="1172"/>
      <c r="J220" s="1171"/>
      <c r="K220" s="1172"/>
      <c r="L220" s="1171"/>
      <c r="M220" s="1172"/>
      <c r="N220" s="1171"/>
      <c r="O220" s="1172"/>
      <c r="P220" s="1171"/>
      <c r="Q220" s="1172"/>
      <c r="R220" s="1171"/>
      <c r="S220" s="1172"/>
      <c r="T220" s="1173"/>
      <c r="U220" s="1174"/>
      <c r="V220" s="12"/>
    </row>
    <row r="221" spans="1:22" ht="21.75" hidden="1" customHeight="1" x14ac:dyDescent="0.25">
      <c r="A221" s="270"/>
      <c r="B221" s="1157"/>
      <c r="C221" s="1158"/>
      <c r="D221" s="1159"/>
      <c r="E221" s="1160"/>
      <c r="F221" s="1159"/>
      <c r="G221" s="1160"/>
      <c r="H221" s="1159"/>
      <c r="I221" s="1161"/>
      <c r="J221" s="1162"/>
      <c r="K221" s="1161"/>
      <c r="L221" s="1162"/>
      <c r="M221" s="1163"/>
      <c r="N221" s="1164"/>
      <c r="O221" s="1163"/>
      <c r="P221" s="1164"/>
      <c r="Q221" s="1165"/>
      <c r="R221" s="1166"/>
      <c r="S221" s="1165"/>
      <c r="T221" s="1167"/>
      <c r="U221" s="1168"/>
      <c r="V221" s="12"/>
    </row>
    <row r="222" spans="1:22" ht="7.5" hidden="1" customHeight="1" x14ac:dyDescent="0.25">
      <c r="A222" s="270"/>
      <c r="B222" s="1175"/>
      <c r="C222" s="1170"/>
      <c r="D222" s="1171"/>
      <c r="E222" s="1172"/>
      <c r="F222" s="1171"/>
      <c r="G222" s="1172"/>
      <c r="H222" s="1171"/>
      <c r="I222" s="1172"/>
      <c r="J222" s="1171"/>
      <c r="K222" s="1172"/>
      <c r="L222" s="1171"/>
      <c r="M222" s="1172"/>
      <c r="N222" s="1171"/>
      <c r="O222" s="1172"/>
      <c r="P222" s="1171"/>
      <c r="Q222" s="1172"/>
      <c r="R222" s="1171"/>
      <c r="S222" s="1172"/>
      <c r="T222" s="1173"/>
      <c r="U222" s="1174"/>
      <c r="V222" s="12"/>
    </row>
    <row r="223" spans="1:22" ht="21.75" hidden="1" customHeight="1" x14ac:dyDescent="0.25">
      <c r="A223" s="270"/>
      <c r="B223" s="1157"/>
      <c r="C223" s="1158"/>
      <c r="D223" s="1159"/>
      <c r="E223" s="1160"/>
      <c r="F223" s="1159"/>
      <c r="G223" s="1160"/>
      <c r="H223" s="1159"/>
      <c r="I223" s="1161"/>
      <c r="J223" s="1162"/>
      <c r="K223" s="1161"/>
      <c r="L223" s="1162"/>
      <c r="M223" s="1163"/>
      <c r="N223" s="1164"/>
      <c r="O223" s="1163"/>
      <c r="P223" s="1164"/>
      <c r="Q223" s="1165"/>
      <c r="R223" s="1166"/>
      <c r="S223" s="1165"/>
      <c r="T223" s="1167"/>
      <c r="U223" s="1168"/>
      <c r="V223" s="12"/>
    </row>
    <row r="224" spans="1:22" ht="7.5" hidden="1" customHeight="1" x14ac:dyDescent="0.25">
      <c r="A224" s="270"/>
      <c r="B224" s="1176"/>
      <c r="C224" s="1177"/>
      <c r="D224" s="1178"/>
      <c r="E224" s="1179"/>
      <c r="F224" s="1178"/>
      <c r="G224" s="1179"/>
      <c r="H224" s="1178"/>
      <c r="I224" s="1179"/>
      <c r="J224" s="1178"/>
      <c r="K224" s="1179"/>
      <c r="L224" s="1178"/>
      <c r="M224" s="1179"/>
      <c r="N224" s="1178"/>
      <c r="O224" s="1179"/>
      <c r="P224" s="1178"/>
      <c r="Q224" s="1179"/>
      <c r="R224" s="1178"/>
      <c r="S224" s="1179"/>
      <c r="T224" s="1180"/>
      <c r="U224" s="1181"/>
      <c r="V224" s="12"/>
    </row>
    <row r="225" spans="1:22" ht="21.75" hidden="1" customHeight="1" x14ac:dyDescent="0.25">
      <c r="A225" s="270"/>
      <c r="B225" s="1157"/>
      <c r="C225" s="1159"/>
      <c r="D225" s="1160"/>
      <c r="E225" s="1159"/>
      <c r="F225" s="1160"/>
      <c r="G225" s="1159"/>
      <c r="H225" s="1160"/>
      <c r="I225" s="1162"/>
      <c r="J225" s="1161"/>
      <c r="K225" s="1162"/>
      <c r="L225" s="1161"/>
      <c r="M225" s="1164"/>
      <c r="N225" s="1163"/>
      <c r="O225" s="1164"/>
      <c r="P225" s="1163"/>
      <c r="Q225" s="1166"/>
      <c r="R225" s="1165"/>
      <c r="S225" s="1166"/>
      <c r="T225" s="1182"/>
      <c r="U225" s="1167"/>
      <c r="V225" s="12"/>
    </row>
    <row r="226" spans="1:22" ht="9" hidden="1" customHeight="1" x14ac:dyDescent="0.2">
      <c r="A226" s="270"/>
      <c r="B226" s="1183"/>
      <c r="C226" s="1184"/>
      <c r="D226" s="1185"/>
      <c r="E226" s="1184"/>
      <c r="F226" s="1185"/>
      <c r="G226" s="1184"/>
      <c r="H226" s="1185"/>
      <c r="I226" s="1184"/>
      <c r="J226" s="1185"/>
      <c r="K226" s="1184"/>
      <c r="L226" s="1185"/>
      <c r="M226" s="1184"/>
      <c r="N226" s="1185"/>
      <c r="O226" s="1184"/>
      <c r="P226" s="1185"/>
      <c r="Q226" s="1184"/>
      <c r="R226" s="1185"/>
      <c r="S226" s="1184"/>
      <c r="T226" s="1186"/>
      <c r="U226" s="1187"/>
      <c r="V226" s="12"/>
    </row>
    <row r="227" spans="1:22" ht="18.75" hidden="1" customHeight="1" x14ac:dyDescent="0.2">
      <c r="A227" s="270"/>
      <c r="B227" s="1188"/>
      <c r="C227" s="1185"/>
      <c r="D227" s="1185"/>
      <c r="E227" s="1185"/>
      <c r="F227" s="1185"/>
      <c r="G227" s="1189" t="s">
        <v>24</v>
      </c>
      <c r="H227" s="1190" t="s">
        <v>28</v>
      </c>
      <c r="I227" s="1191" t="s">
        <v>29</v>
      </c>
      <c r="J227" s="1190" t="s">
        <v>30</v>
      </c>
      <c r="K227" s="1191" t="s">
        <v>31</v>
      </c>
      <c r="L227" s="1190" t="s">
        <v>32</v>
      </c>
      <c r="M227" s="1191" t="s">
        <v>35</v>
      </c>
      <c r="N227" s="1190" t="s">
        <v>36</v>
      </c>
      <c r="O227" s="1191" t="s">
        <v>91</v>
      </c>
      <c r="P227" s="1190" t="s">
        <v>38</v>
      </c>
      <c r="Q227" s="1191" t="s">
        <v>92</v>
      </c>
      <c r="R227" s="1190" t="s">
        <v>93</v>
      </c>
      <c r="S227" s="1192"/>
      <c r="T227" s="1186"/>
      <c r="U227" s="1193"/>
      <c r="V227" s="12"/>
    </row>
    <row r="228" spans="1:22" ht="15.75" hidden="1" thickBot="1" x14ac:dyDescent="0.3">
      <c r="A228" s="270"/>
      <c r="B228" s="1194" t="s">
        <v>172</v>
      </c>
      <c r="C228" s="1194"/>
      <c r="D228" s="1194"/>
      <c r="E228" s="1194"/>
      <c r="F228" s="1194"/>
      <c r="G228" s="1195">
        <f>SUM(C203:H203)</f>
        <v>51034</v>
      </c>
      <c r="H228" s="1196">
        <f>SUM(C205:H205)</f>
        <v>49581</v>
      </c>
      <c r="I228" s="1197">
        <f>SUM(C207:H207)</f>
        <v>2961</v>
      </c>
      <c r="J228" s="1196">
        <f>SUM(C209:H209)</f>
        <v>228</v>
      </c>
      <c r="K228" s="1197">
        <f>SUM(C211:H211)</f>
        <v>231</v>
      </c>
      <c r="L228" s="1196">
        <f>SUM(C213:H213)</f>
        <v>95</v>
      </c>
      <c r="M228" s="1197">
        <f>SUM(C215:H215)</f>
        <v>3725</v>
      </c>
      <c r="N228" s="1196">
        <f>SUM(C217:H217)</f>
        <v>487</v>
      </c>
      <c r="O228" s="1197">
        <f>SUM(C219:H219)</f>
        <v>0</v>
      </c>
      <c r="P228" s="1196">
        <f>SUM(C221:H221)</f>
        <v>0</v>
      </c>
      <c r="Q228" s="1197">
        <f>SUM(C223:H223)</f>
        <v>0</v>
      </c>
      <c r="R228" s="1196">
        <f>SUM(C225:H225)</f>
        <v>0</v>
      </c>
      <c r="S228" s="1198"/>
      <c r="T228" s="1199"/>
      <c r="U228" s="1200"/>
      <c r="V228" s="12"/>
    </row>
    <row r="229" spans="1:22" ht="15.75" hidden="1" customHeight="1" x14ac:dyDescent="0.25">
      <c r="A229" s="275"/>
      <c r="B229" s="1201" t="s">
        <v>173</v>
      </c>
      <c r="C229" s="1202"/>
      <c r="D229" s="1202"/>
      <c r="E229" s="1202"/>
      <c r="F229" s="1202"/>
      <c r="G229" s="1203">
        <f>SUM(I203:L203)</f>
        <v>39002</v>
      </c>
      <c r="H229" s="1204">
        <f>SUM(I205:L205)</f>
        <v>972</v>
      </c>
      <c r="I229" s="1205">
        <f>SUM(I207:L207)</f>
        <v>2409</v>
      </c>
      <c r="J229" s="1204">
        <f>SUM(I209:L209)</f>
        <v>28</v>
      </c>
      <c r="K229" s="1205">
        <f>SUM(I211:L211)</f>
        <v>92</v>
      </c>
      <c r="L229" s="1204">
        <f>SUM(I213:L213)</f>
        <v>11</v>
      </c>
      <c r="M229" s="1205">
        <f>SUM(I215:L215)</f>
        <v>1809</v>
      </c>
      <c r="N229" s="1204">
        <f>SUM(I217:L217)</f>
        <v>37</v>
      </c>
      <c r="O229" s="1205">
        <f>SUM(I219:L219)</f>
        <v>0</v>
      </c>
      <c r="P229" s="1204">
        <f>SUM(I221:L221)</f>
        <v>0</v>
      </c>
      <c r="Q229" s="1205">
        <f>SUM(I223:L223)</f>
        <v>0</v>
      </c>
      <c r="R229" s="1204">
        <f>SUM(I225:L225)</f>
        <v>0</v>
      </c>
      <c r="S229" s="1206"/>
      <c r="T229" s="912"/>
      <c r="U229" s="912"/>
      <c r="V229" s="279"/>
    </row>
    <row r="230" spans="1:22" ht="16.5" hidden="1" customHeight="1" x14ac:dyDescent="0.25">
      <c r="A230" s="1207"/>
      <c r="B230" s="1208" t="s">
        <v>174</v>
      </c>
      <c r="C230" s="1209"/>
      <c r="D230" s="1209"/>
      <c r="E230" s="1209"/>
      <c r="F230" s="1209"/>
      <c r="G230" s="1210">
        <f>SUM(M203:P203)</f>
        <v>31659</v>
      </c>
      <c r="H230" s="1211">
        <f>SUM(M205:P205)</f>
        <v>1066</v>
      </c>
      <c r="I230" s="1212">
        <f>SUM(M207:P207)</f>
        <v>1869</v>
      </c>
      <c r="J230" s="1211">
        <f>SUM(M209:P209)</f>
        <v>5</v>
      </c>
      <c r="K230" s="1212">
        <f>SUM(M211:P211)</f>
        <v>125</v>
      </c>
      <c r="L230" s="1211">
        <f>SUM(M213:P213)</f>
        <v>6</v>
      </c>
      <c r="M230" s="1212">
        <f>SUM(M215:P215)</f>
        <v>1661</v>
      </c>
      <c r="N230" s="1211">
        <f>SUM(M217:P217)</f>
        <v>33</v>
      </c>
      <c r="O230" s="1212">
        <f>SUM(M219:P219)</f>
        <v>0</v>
      </c>
      <c r="P230" s="1211">
        <f>SUM(M221:P221)</f>
        <v>0</v>
      </c>
      <c r="Q230" s="1212">
        <f>SUM(M223:P223)</f>
        <v>0</v>
      </c>
      <c r="R230" s="1211">
        <f>SUM(M225:P225)</f>
        <v>0</v>
      </c>
      <c r="S230" s="1206"/>
      <c r="V230" s="1213"/>
    </row>
    <row r="231" spans="1:22" ht="16.5" hidden="1" customHeight="1" x14ac:dyDescent="0.25">
      <c r="A231" s="1214"/>
      <c r="B231" s="1215" t="s">
        <v>175</v>
      </c>
      <c r="C231" s="1216"/>
      <c r="D231" s="1216"/>
      <c r="E231" s="1216"/>
      <c r="F231" s="1216"/>
      <c r="G231" s="1217">
        <f>SUM(Q203:S203)</f>
        <v>30611</v>
      </c>
      <c r="H231" s="1218">
        <f>SUM(Q205:S205)</f>
        <v>1566</v>
      </c>
      <c r="I231" s="1219">
        <f>SUM(Q207:S207)</f>
        <v>2830</v>
      </c>
      <c r="J231" s="1218">
        <f>SUM(Q209:S209)</f>
        <v>8</v>
      </c>
      <c r="K231" s="1219">
        <f>SUM(Q211:S211)</f>
        <v>141</v>
      </c>
      <c r="L231" s="1218">
        <f>SUM(Q213:S213)</f>
        <v>40</v>
      </c>
      <c r="M231" s="1219">
        <f>SUM(Q215,R215,S215)</f>
        <v>2477</v>
      </c>
      <c r="N231" s="1218">
        <f>SUM(Q217:S217)</f>
        <v>44</v>
      </c>
      <c r="O231" s="1219">
        <f>SUM(Q219:S219)</f>
        <v>0</v>
      </c>
      <c r="P231" s="1218">
        <f>SUM(Q221:S221)</f>
        <v>0</v>
      </c>
      <c r="Q231" s="1219">
        <f>SUM(Q223:S223)</f>
        <v>0</v>
      </c>
      <c r="R231" s="1218">
        <f>SUM(Q225:S225)</f>
        <v>0</v>
      </c>
      <c r="S231" s="1220"/>
      <c r="V231" s="1214"/>
    </row>
    <row r="232" spans="1:22" ht="18.75" customHeight="1" thickBot="1" x14ac:dyDescent="0.3">
      <c r="A232" s="1123"/>
      <c r="B232" s="1221"/>
      <c r="C232" s="1222" t="s">
        <v>176</v>
      </c>
      <c r="D232" s="1222"/>
      <c r="E232" s="1222"/>
      <c r="F232" s="1222"/>
      <c r="G232" s="1223"/>
      <c r="H232" s="1223"/>
      <c r="I232" s="1223"/>
      <c r="J232" s="1223"/>
      <c r="K232" s="1223"/>
      <c r="L232" s="1224"/>
      <c r="M232" s="1224"/>
      <c r="N232" s="1224"/>
      <c r="O232" s="1224"/>
      <c r="P232" s="1224"/>
      <c r="Q232" s="1224"/>
      <c r="R232" s="1224"/>
      <c r="S232" s="1225"/>
      <c r="V232" s="1123"/>
    </row>
    <row r="233" spans="1:22" ht="15" thickBot="1" x14ac:dyDescent="0.25">
      <c r="A233" s="270"/>
      <c r="B233" s="1188"/>
      <c r="C233" s="1185"/>
      <c r="D233" s="1185"/>
      <c r="E233" s="1185"/>
      <c r="F233" s="1185"/>
      <c r="G233" s="1189" t="s">
        <v>2</v>
      </c>
      <c r="H233" s="1190" t="s">
        <v>3</v>
      </c>
      <c r="I233" s="1191" t="s">
        <v>4</v>
      </c>
      <c r="J233" s="1190" t="s">
        <v>18</v>
      </c>
      <c r="K233" s="1191" t="s">
        <v>180</v>
      </c>
      <c r="L233" s="1190" t="s">
        <v>181</v>
      </c>
      <c r="M233" s="1191" t="s">
        <v>182</v>
      </c>
      <c r="N233" s="1190" t="s">
        <v>183</v>
      </c>
      <c r="O233" s="1191"/>
      <c r="P233" s="1190"/>
      <c r="Q233" s="1191"/>
      <c r="R233" s="1190"/>
      <c r="S233" s="1192"/>
      <c r="T233" s="1186"/>
      <c r="U233" s="1193"/>
      <c r="V233" s="12"/>
    </row>
    <row r="234" spans="1:22" ht="15.75" thickBot="1" x14ac:dyDescent="0.3">
      <c r="A234" s="270"/>
      <c r="B234" s="1194" t="s">
        <v>172</v>
      </c>
      <c r="C234" s="1194"/>
      <c r="D234" s="1194"/>
      <c r="E234" s="1194"/>
      <c r="F234" s="1194"/>
      <c r="G234" s="1195">
        <f>SUM(C203:H203)</f>
        <v>51034</v>
      </c>
      <c r="H234" s="1196">
        <f>SUM(C205:H205)</f>
        <v>49581</v>
      </c>
      <c r="I234" s="1197">
        <f>SUM(C207:H207)</f>
        <v>2961</v>
      </c>
      <c r="J234" s="1196">
        <f>SUM(C209:H209)</f>
        <v>228</v>
      </c>
      <c r="K234" s="1197">
        <f>SUM(C211:H211)</f>
        <v>231</v>
      </c>
      <c r="L234" s="1196">
        <f>SUM(C213:H213)</f>
        <v>95</v>
      </c>
      <c r="M234" s="1197">
        <f>SUM(C215:H215)</f>
        <v>3725</v>
      </c>
      <c r="N234" s="1196">
        <f>SUM(C217:H217)</f>
        <v>487</v>
      </c>
      <c r="O234" s="1197"/>
      <c r="P234" s="1196"/>
      <c r="Q234" s="1197"/>
      <c r="R234" s="1196"/>
      <c r="S234" s="1198"/>
      <c r="T234" s="1199"/>
      <c r="U234" s="1200"/>
      <c r="V234" s="12"/>
    </row>
    <row r="235" spans="1:22" ht="15.75" thickBot="1" x14ac:dyDescent="0.3">
      <c r="A235" s="275"/>
      <c r="B235" s="1201" t="s">
        <v>173</v>
      </c>
      <c r="C235" s="1202"/>
      <c r="D235" s="1202"/>
      <c r="E235" s="1202"/>
      <c r="F235" s="1202"/>
      <c r="G235" s="1203">
        <f>SUM(I203:L203)</f>
        <v>39002</v>
      </c>
      <c r="H235" s="1204">
        <f>SUM(I205:L205)</f>
        <v>972</v>
      </c>
      <c r="I235" s="1205">
        <f>SUM(I207:L207)</f>
        <v>2409</v>
      </c>
      <c r="J235" s="1204">
        <f>SUM(I209:L209)</f>
        <v>28</v>
      </c>
      <c r="K235" s="1205">
        <f>SUM(I211:L211)</f>
        <v>92</v>
      </c>
      <c r="L235" s="1204">
        <f>SUM(I213:L213)</f>
        <v>11</v>
      </c>
      <c r="M235" s="1205">
        <f>SUM(I215:L215)</f>
        <v>1809</v>
      </c>
      <c r="N235" s="1204">
        <f>SUM(I217:L217)</f>
        <v>37</v>
      </c>
      <c r="O235" s="1205"/>
      <c r="P235" s="1204"/>
      <c r="Q235" s="1205"/>
      <c r="R235" s="1204"/>
      <c r="S235" s="1206"/>
      <c r="T235" s="912"/>
      <c r="U235" s="912"/>
      <c r="V235" s="279"/>
    </row>
    <row r="236" spans="1:22" ht="15.75" thickBot="1" x14ac:dyDescent="0.3">
      <c r="A236" s="1207"/>
      <c r="B236" s="1208" t="s">
        <v>174</v>
      </c>
      <c r="C236" s="1209"/>
      <c r="D236" s="1209"/>
      <c r="E236" s="1209"/>
      <c r="F236" s="1209"/>
      <c r="G236" s="1210">
        <f>SUM(M203:P203)</f>
        <v>31659</v>
      </c>
      <c r="H236" s="1211">
        <f>SUM(M205:P205)</f>
        <v>1066</v>
      </c>
      <c r="I236" s="1212">
        <f>SUM(M207:P207)</f>
        <v>1869</v>
      </c>
      <c r="J236" s="1211">
        <f>SUM(M209:P209)</f>
        <v>5</v>
      </c>
      <c r="K236" s="1212">
        <f>SUM(M211:P211)</f>
        <v>125</v>
      </c>
      <c r="L236" s="1211">
        <f>SUM(M213:P213)</f>
        <v>6</v>
      </c>
      <c r="M236" s="1212">
        <f>SUM(M215:P215)</f>
        <v>1661</v>
      </c>
      <c r="N236" s="1211">
        <f>SUM(M217:P217)</f>
        <v>33</v>
      </c>
      <c r="O236" s="1212"/>
      <c r="P236" s="1211"/>
      <c r="Q236" s="1212"/>
      <c r="R236" s="1211"/>
      <c r="S236" s="1206"/>
      <c r="V236" s="1213"/>
    </row>
    <row r="237" spans="1:22" ht="18.75" thickBot="1" x14ac:dyDescent="0.3">
      <c r="A237" s="1214"/>
      <c r="B237" s="1215" t="s">
        <v>175</v>
      </c>
      <c r="C237" s="1216"/>
      <c r="D237" s="1216"/>
      <c r="E237" s="1216"/>
      <c r="F237" s="1216"/>
      <c r="G237" s="1217">
        <f>SUM(Q203:S203)</f>
        <v>30611</v>
      </c>
      <c r="H237" s="1218">
        <f>SUM(Q205:S205)</f>
        <v>1566</v>
      </c>
      <c r="I237" s="1219">
        <f>SUM(Q207:S207)</f>
        <v>2830</v>
      </c>
      <c r="J237" s="1218">
        <f>SUM(Q209:S209)</f>
        <v>8</v>
      </c>
      <c r="K237" s="1219">
        <f>SUM(Q211:S211)</f>
        <v>141</v>
      </c>
      <c r="L237" s="1218">
        <f>SUM(Q213:S213)</f>
        <v>40</v>
      </c>
      <c r="M237" s="1219">
        <f>SUM(Q215:S215)</f>
        <v>2477</v>
      </c>
      <c r="N237" s="1218">
        <f>SUM(Q217:S217)</f>
        <v>44</v>
      </c>
      <c r="O237" s="1219"/>
      <c r="P237" s="1218"/>
      <c r="Q237" s="1219"/>
      <c r="R237" s="1218"/>
      <c r="S237" s="1220"/>
      <c r="V237" s="1214"/>
    </row>
    <row r="238" spans="1:22" ht="18.75" thickBot="1" x14ac:dyDescent="0.3">
      <c r="A238" s="1123"/>
      <c r="B238" s="1221"/>
      <c r="C238" s="1222"/>
      <c r="D238" s="1222"/>
      <c r="E238" s="1222"/>
      <c r="F238" s="1222"/>
      <c r="G238" s="1223"/>
      <c r="H238" s="1223"/>
      <c r="I238" s="1223"/>
      <c r="J238" s="1223"/>
      <c r="K238" s="1223"/>
      <c r="L238" s="1224"/>
      <c r="M238" s="1224"/>
      <c r="N238" s="1224"/>
      <c r="O238" s="1224"/>
      <c r="P238" s="1224"/>
      <c r="Q238" s="1224"/>
      <c r="R238" s="1224"/>
      <c r="S238" s="1225"/>
      <c r="V238" s="1123"/>
    </row>
    <row r="241" spans="1:22" ht="13.5" thickBot="1" x14ac:dyDescent="0.25"/>
    <row r="242" spans="1:22" ht="33.75" hidden="1" customHeight="1" thickBot="1" x14ac:dyDescent="0.25"/>
    <row r="243" spans="1:22" ht="25.5" customHeight="1" thickBot="1" x14ac:dyDescent="0.35">
      <c r="A243" s="620"/>
      <c r="B243" s="1126" t="s">
        <v>186</v>
      </c>
      <c r="C243" s="1127"/>
      <c r="D243" s="1127"/>
      <c r="E243" s="1127"/>
      <c r="F243" s="1127"/>
      <c r="G243" s="1127"/>
      <c r="H243" s="1127"/>
      <c r="I243" s="1127"/>
      <c r="J243" s="1127"/>
      <c r="K243" s="1127"/>
      <c r="L243" s="1127"/>
      <c r="M243" s="1127"/>
      <c r="N243" s="1127"/>
      <c r="O243" s="1127"/>
      <c r="P243" s="1127"/>
      <c r="Q243" s="1127"/>
      <c r="R243" s="1127"/>
      <c r="S243" s="1127"/>
      <c r="T243" s="273"/>
      <c r="U243" s="273"/>
      <c r="V243" s="6"/>
    </row>
    <row r="244" spans="1:22" ht="34.5" customHeight="1" thickBot="1" x14ac:dyDescent="0.25">
      <c r="A244" s="270">
        <v>0</v>
      </c>
      <c r="B244" s="1128" t="s">
        <v>165</v>
      </c>
      <c r="C244" s="272"/>
      <c r="D244" s="1129"/>
      <c r="E244" s="272"/>
      <c r="F244" s="272"/>
      <c r="G244" s="272"/>
      <c r="H244" s="272"/>
      <c r="I244" s="272"/>
      <c r="J244" s="1226" t="s">
        <v>32</v>
      </c>
      <c r="K244" s="272"/>
      <c r="L244" s="272"/>
      <c r="M244" s="272"/>
      <c r="N244" s="272"/>
      <c r="O244" s="272"/>
      <c r="P244" s="272"/>
      <c r="Q244" s="272"/>
      <c r="R244" s="272"/>
      <c r="S244" s="272"/>
      <c r="T244" s="272"/>
      <c r="U244" s="272"/>
      <c r="V244" s="12"/>
    </row>
    <row r="245" spans="1:22" ht="13.5" hidden="1" thickBot="1" x14ac:dyDescent="0.25">
      <c r="A245" s="270"/>
      <c r="B245" s="1130"/>
      <c r="C245" s="272"/>
      <c r="D245" s="272"/>
      <c r="E245" s="272"/>
      <c r="F245" s="272"/>
      <c r="G245" s="272"/>
      <c r="H245" s="272"/>
      <c r="I245" s="272"/>
      <c r="J245" s="272"/>
      <c r="K245" s="272"/>
      <c r="L245" s="272"/>
      <c r="M245" s="272"/>
      <c r="N245" s="272"/>
      <c r="O245" s="272"/>
      <c r="P245" s="272"/>
      <c r="Q245" s="272"/>
      <c r="R245" s="272"/>
      <c r="S245" s="272"/>
      <c r="T245" s="272"/>
      <c r="U245" s="272"/>
      <c r="V245" s="12"/>
    </row>
    <row r="246" spans="1:22" ht="13.5" hidden="1" thickBot="1" x14ac:dyDescent="0.25">
      <c r="A246" s="270"/>
      <c r="B246" s="1130"/>
      <c r="C246" s="272"/>
      <c r="D246" s="272"/>
      <c r="E246" s="272"/>
      <c r="F246" s="272"/>
      <c r="G246" s="272"/>
      <c r="H246" s="272"/>
      <c r="I246" s="272"/>
      <c r="J246" s="272"/>
      <c r="K246" s="272"/>
      <c r="L246" s="272"/>
      <c r="M246" s="272"/>
      <c r="N246" s="272"/>
      <c r="O246" s="272"/>
      <c r="P246" s="272"/>
      <c r="Q246" s="272"/>
      <c r="R246" s="272"/>
      <c r="S246" s="272"/>
      <c r="T246" s="272"/>
      <c r="U246" s="272"/>
      <c r="V246" s="12"/>
    </row>
    <row r="247" spans="1:22" ht="27.75" customHeight="1" thickBot="1" x14ac:dyDescent="0.35">
      <c r="A247" s="270"/>
      <c r="B247" s="1131" t="s">
        <v>166</v>
      </c>
      <c r="C247" s="622"/>
      <c r="D247" s="1132" t="s">
        <v>167</v>
      </c>
      <c r="E247" s="622"/>
      <c r="F247" s="622"/>
      <c r="G247" s="622"/>
      <c r="H247" s="624"/>
      <c r="I247" s="1133" t="s">
        <v>168</v>
      </c>
      <c r="J247" s="1134"/>
      <c r="K247" s="1134"/>
      <c r="L247" s="1135"/>
      <c r="M247" s="1136" t="s">
        <v>169</v>
      </c>
      <c r="N247" s="1137"/>
      <c r="O247" s="1137"/>
      <c r="P247" s="1138"/>
      <c r="Q247" s="1139"/>
      <c r="R247" s="1140" t="s">
        <v>170</v>
      </c>
      <c r="S247" s="1141"/>
      <c r="T247" s="272"/>
      <c r="U247" s="272"/>
      <c r="V247" s="12"/>
    </row>
    <row r="248" spans="1:22" ht="51" customHeight="1" thickBot="1" x14ac:dyDescent="0.25">
      <c r="A248" s="270"/>
      <c r="B248" s="272"/>
      <c r="C248" s="1142"/>
      <c r="D248" s="277"/>
      <c r="E248" s="277"/>
      <c r="F248" s="277"/>
      <c r="G248" s="277"/>
      <c r="H248" s="278"/>
      <c r="I248" s="1142"/>
      <c r="J248" s="277"/>
      <c r="K248" s="277"/>
      <c r="L248" s="278"/>
      <c r="M248" s="1142"/>
      <c r="N248" s="277"/>
      <c r="O248" s="277"/>
      <c r="P248" s="278"/>
      <c r="Q248" s="272"/>
      <c r="R248" s="272"/>
      <c r="S248" s="272"/>
      <c r="T248" s="272"/>
      <c r="U248" s="272"/>
      <c r="V248" s="12"/>
    </row>
    <row r="249" spans="1:22" ht="20.25" customHeight="1" thickBot="1" x14ac:dyDescent="0.3">
      <c r="A249" s="1143"/>
      <c r="B249" s="1144" t="s">
        <v>171</v>
      </c>
      <c r="C249" s="645">
        <v>53111</v>
      </c>
      <c r="D249" s="1145">
        <v>53113</v>
      </c>
      <c r="E249" s="1146">
        <v>53115</v>
      </c>
      <c r="F249" s="1147">
        <v>53117</v>
      </c>
      <c r="G249" s="1146">
        <v>53119</v>
      </c>
      <c r="H249" s="1145">
        <v>53121</v>
      </c>
      <c r="I249" s="1146">
        <v>53123</v>
      </c>
      <c r="J249" s="1145">
        <v>53125</v>
      </c>
      <c r="K249" s="1146">
        <v>53127</v>
      </c>
      <c r="L249" s="1145">
        <v>53129</v>
      </c>
      <c r="M249" s="1146">
        <v>53173</v>
      </c>
      <c r="N249" s="1145">
        <v>53175</v>
      </c>
      <c r="O249" s="1146">
        <v>53177</v>
      </c>
      <c r="P249" s="1145">
        <v>53179</v>
      </c>
      <c r="Q249" s="1146">
        <v>53225</v>
      </c>
      <c r="R249" s="1145">
        <v>53227</v>
      </c>
      <c r="S249" s="1146">
        <v>53229</v>
      </c>
      <c r="T249" s="1148"/>
      <c r="U249" s="1149"/>
      <c r="V249" s="1150"/>
    </row>
    <row r="250" spans="1:22" ht="9" customHeight="1" thickBot="1" x14ac:dyDescent="0.25">
      <c r="A250" s="270"/>
      <c r="B250" s="1151"/>
      <c r="C250" s="1152"/>
      <c r="D250" s="1153"/>
      <c r="E250" s="1154"/>
      <c r="F250" s="1153"/>
      <c r="G250" s="1154"/>
      <c r="H250" s="1153"/>
      <c r="I250" s="1154"/>
      <c r="J250" s="1153"/>
      <c r="K250" s="1154"/>
      <c r="L250" s="1153"/>
      <c r="M250" s="1154"/>
      <c r="N250" s="1153"/>
      <c r="O250" s="1154"/>
      <c r="P250" s="1153"/>
      <c r="Q250" s="1154"/>
      <c r="R250" s="1153"/>
      <c r="S250" s="1154"/>
      <c r="T250" s="1155"/>
      <c r="U250" s="1156"/>
      <c r="V250" s="12"/>
    </row>
    <row r="251" spans="1:22" ht="27" customHeight="1" x14ac:dyDescent="0.4">
      <c r="A251" s="270"/>
      <c r="B251" s="1227" t="s">
        <v>2</v>
      </c>
      <c r="C251" s="1228">
        <v>6618</v>
      </c>
      <c r="D251" s="1229">
        <v>13623</v>
      </c>
      <c r="E251" s="1230">
        <v>7127</v>
      </c>
      <c r="F251" s="1229">
        <v>9027</v>
      </c>
      <c r="G251" s="1230">
        <v>8677</v>
      </c>
      <c r="H251" s="1229">
        <v>6023</v>
      </c>
      <c r="I251" s="1231">
        <v>10009</v>
      </c>
      <c r="J251" s="1232">
        <v>7684</v>
      </c>
      <c r="K251" s="1231">
        <v>15073</v>
      </c>
      <c r="L251" s="1232">
        <v>6224</v>
      </c>
      <c r="M251" s="1233">
        <v>5317</v>
      </c>
      <c r="N251" s="1234">
        <v>9148</v>
      </c>
      <c r="O251" s="1233">
        <v>9822</v>
      </c>
      <c r="P251" s="1234">
        <v>7430</v>
      </c>
      <c r="Q251" s="1235">
        <v>9657</v>
      </c>
      <c r="R251" s="1236">
        <v>8939</v>
      </c>
      <c r="S251" s="1235">
        <v>12146</v>
      </c>
      <c r="T251" s="1167"/>
      <c r="U251" s="1168"/>
      <c r="V251" s="12"/>
    </row>
    <row r="252" spans="1:22" ht="6.75" customHeight="1" thickBot="1" x14ac:dyDescent="0.25">
      <c r="A252" s="270"/>
      <c r="B252" s="1169"/>
      <c r="C252" s="1237"/>
      <c r="D252" s="1238"/>
      <c r="E252" s="1239"/>
      <c r="F252" s="1238"/>
      <c r="G252" s="1239"/>
      <c r="H252" s="1238"/>
      <c r="I252" s="1239"/>
      <c r="J252" s="1238"/>
      <c r="K252" s="1239"/>
      <c r="L252" s="1238"/>
      <c r="M252" s="1239"/>
      <c r="N252" s="1238"/>
      <c r="O252" s="1239"/>
      <c r="P252" s="1238"/>
      <c r="Q252" s="1239"/>
      <c r="R252" s="1238"/>
      <c r="S252" s="1239"/>
      <c r="T252" s="1173"/>
      <c r="U252" s="1174"/>
      <c r="V252" s="12"/>
    </row>
    <row r="253" spans="1:22" ht="27" customHeight="1" x14ac:dyDescent="0.4">
      <c r="A253" s="270"/>
      <c r="B253" s="1227" t="s">
        <v>3</v>
      </c>
      <c r="C253" s="1228">
        <v>585</v>
      </c>
      <c r="D253" s="1229">
        <v>45648</v>
      </c>
      <c r="E253" s="1230">
        <v>228</v>
      </c>
      <c r="F253" s="1229">
        <v>581</v>
      </c>
      <c r="G253" s="1230">
        <v>722</v>
      </c>
      <c r="H253" s="1229">
        <v>2041</v>
      </c>
      <c r="I253" s="1231">
        <v>422</v>
      </c>
      <c r="J253" s="1232">
        <v>129</v>
      </c>
      <c r="K253" s="1231">
        <v>246</v>
      </c>
      <c r="L253" s="1232">
        <v>178</v>
      </c>
      <c r="M253" s="1233">
        <v>176</v>
      </c>
      <c r="N253" s="1234">
        <v>373</v>
      </c>
      <c r="O253" s="1233">
        <v>228</v>
      </c>
      <c r="P253" s="1234">
        <v>289</v>
      </c>
      <c r="Q253" s="1235">
        <v>340</v>
      </c>
      <c r="R253" s="1236">
        <v>644</v>
      </c>
      <c r="S253" s="1235">
        <v>596</v>
      </c>
      <c r="T253" s="1167"/>
      <c r="U253" s="1168"/>
      <c r="V253" s="12"/>
    </row>
    <row r="254" spans="1:22" ht="6.75" customHeight="1" thickBot="1" x14ac:dyDescent="0.25">
      <c r="A254" s="270"/>
      <c r="B254" s="1169"/>
      <c r="C254" s="1237"/>
      <c r="D254" s="1238"/>
      <c r="E254" s="1239"/>
      <c r="F254" s="1238"/>
      <c r="G254" s="1239"/>
      <c r="H254" s="1238"/>
      <c r="I254" s="1239"/>
      <c r="J254" s="1238"/>
      <c r="K254" s="1239"/>
      <c r="L254" s="1238"/>
      <c r="M254" s="1239"/>
      <c r="N254" s="1238"/>
      <c r="O254" s="1239"/>
      <c r="P254" s="1238"/>
      <c r="Q254" s="1239"/>
      <c r="R254" s="1238"/>
      <c r="S254" s="1239"/>
      <c r="T254" s="1173"/>
      <c r="U254" s="1174"/>
      <c r="V254" s="12"/>
    </row>
    <row r="255" spans="1:22" ht="27" customHeight="1" x14ac:dyDescent="0.4">
      <c r="A255" s="270"/>
      <c r="B255" s="1227" t="s">
        <v>4</v>
      </c>
      <c r="C255" s="1228">
        <v>499</v>
      </c>
      <c r="D255" s="1229">
        <v>311</v>
      </c>
      <c r="E255" s="1230">
        <v>520</v>
      </c>
      <c r="F255" s="1229">
        <v>691</v>
      </c>
      <c r="G255" s="1230">
        <v>450</v>
      </c>
      <c r="H255" s="1229">
        <v>496</v>
      </c>
      <c r="I255" s="1231">
        <v>820</v>
      </c>
      <c r="J255" s="1232">
        <v>561</v>
      </c>
      <c r="K255" s="1231">
        <v>533</v>
      </c>
      <c r="L255" s="1232">
        <v>500</v>
      </c>
      <c r="M255" s="1233">
        <v>350</v>
      </c>
      <c r="N255" s="1234">
        <v>526</v>
      </c>
      <c r="O255" s="1233">
        <v>521</v>
      </c>
      <c r="P255" s="1234">
        <v>490</v>
      </c>
      <c r="Q255" s="1235">
        <v>931</v>
      </c>
      <c r="R255" s="1236">
        <v>825</v>
      </c>
      <c r="S255" s="1235">
        <v>1086</v>
      </c>
      <c r="T255" s="1167"/>
      <c r="U255" s="1168"/>
      <c r="V255" s="12"/>
    </row>
    <row r="256" spans="1:22" ht="6.75" customHeight="1" thickBot="1" x14ac:dyDescent="0.25">
      <c r="A256" s="270"/>
      <c r="B256" s="1169"/>
      <c r="C256" s="1237"/>
      <c r="D256" s="1238"/>
      <c r="E256" s="1239"/>
      <c r="F256" s="1238"/>
      <c r="G256" s="1239"/>
      <c r="H256" s="1238"/>
      <c r="I256" s="1239"/>
      <c r="J256" s="1238"/>
      <c r="K256" s="1239"/>
      <c r="L256" s="1238"/>
      <c r="M256" s="1239"/>
      <c r="N256" s="1238"/>
      <c r="O256" s="1239"/>
      <c r="P256" s="1238"/>
      <c r="Q256" s="1239"/>
      <c r="R256" s="1238"/>
      <c r="S256" s="1239"/>
      <c r="T256" s="1173"/>
      <c r="U256" s="1174"/>
      <c r="V256" s="12"/>
    </row>
    <row r="257" spans="1:22" ht="27" customHeight="1" x14ac:dyDescent="0.4">
      <c r="A257" s="270"/>
      <c r="B257" s="1227" t="s">
        <v>18</v>
      </c>
      <c r="C257" s="1228">
        <v>200</v>
      </c>
      <c r="D257" s="1229">
        <v>6</v>
      </c>
      <c r="E257" s="1230">
        <v>0</v>
      </c>
      <c r="F257" s="1229">
        <v>18</v>
      </c>
      <c r="G257" s="1230">
        <v>0</v>
      </c>
      <c r="H257" s="1229">
        <v>6</v>
      </c>
      <c r="I257" s="1231">
        <v>17</v>
      </c>
      <c r="J257" s="1232">
        <v>1</v>
      </c>
      <c r="K257" s="1231">
        <v>4</v>
      </c>
      <c r="L257" s="1232">
        <v>6</v>
      </c>
      <c r="M257" s="1233">
        <v>1</v>
      </c>
      <c r="N257" s="1234">
        <v>3</v>
      </c>
      <c r="O257" s="1233">
        <v>1</v>
      </c>
      <c r="P257" s="1234">
        <v>0</v>
      </c>
      <c r="Q257" s="1235">
        <v>0</v>
      </c>
      <c r="R257" s="1236">
        <v>1</v>
      </c>
      <c r="S257" s="1235">
        <v>7</v>
      </c>
      <c r="T257" s="1167"/>
      <c r="U257" s="1168"/>
      <c r="V257" s="12"/>
    </row>
    <row r="258" spans="1:22" ht="6.75" customHeight="1" thickBot="1" x14ac:dyDescent="0.25">
      <c r="A258" s="270"/>
      <c r="B258" s="1169"/>
      <c r="C258" s="1237"/>
      <c r="D258" s="1238"/>
      <c r="E258" s="1239"/>
      <c r="F258" s="1238"/>
      <c r="G258" s="1239"/>
      <c r="H258" s="1238"/>
      <c r="I258" s="1239"/>
      <c r="J258" s="1238"/>
      <c r="K258" s="1239"/>
      <c r="L258" s="1238"/>
      <c r="M258" s="1239"/>
      <c r="N258" s="1238"/>
      <c r="O258" s="1239"/>
      <c r="P258" s="1238"/>
      <c r="Q258" s="1239"/>
      <c r="R258" s="1238"/>
      <c r="S258" s="1239"/>
      <c r="T258" s="1173"/>
      <c r="U258" s="1174"/>
      <c r="V258" s="12"/>
    </row>
    <row r="259" spans="1:22" ht="27" customHeight="1" x14ac:dyDescent="0.25">
      <c r="A259" s="270"/>
      <c r="B259" s="1240" t="s">
        <v>106</v>
      </c>
      <c r="C259" s="1228">
        <v>41</v>
      </c>
      <c r="D259" s="1229">
        <v>40</v>
      </c>
      <c r="E259" s="1230">
        <v>37</v>
      </c>
      <c r="F259" s="1229">
        <v>35</v>
      </c>
      <c r="G259" s="1230">
        <v>18</v>
      </c>
      <c r="H259" s="1229">
        <v>60</v>
      </c>
      <c r="I259" s="1231">
        <v>37</v>
      </c>
      <c r="J259" s="1232">
        <v>20</v>
      </c>
      <c r="K259" s="1231">
        <v>20</v>
      </c>
      <c r="L259" s="1232">
        <v>15</v>
      </c>
      <c r="M259" s="1233">
        <v>7</v>
      </c>
      <c r="N259" s="1234">
        <v>29</v>
      </c>
      <c r="O259" s="1233">
        <v>46</v>
      </c>
      <c r="P259" s="1234">
        <v>45</v>
      </c>
      <c r="Q259" s="1235">
        <v>38</v>
      </c>
      <c r="R259" s="1236">
        <v>48</v>
      </c>
      <c r="S259" s="1235">
        <v>52</v>
      </c>
      <c r="T259" s="1167"/>
      <c r="U259" s="1168"/>
      <c r="V259" s="12"/>
    </row>
    <row r="260" spans="1:22" ht="6.75" customHeight="1" thickBot="1" x14ac:dyDescent="0.25">
      <c r="A260" s="270"/>
      <c r="B260" s="1169"/>
      <c r="C260" s="1237"/>
      <c r="D260" s="1238"/>
      <c r="E260" s="1239"/>
      <c r="F260" s="1238"/>
      <c r="G260" s="1239"/>
      <c r="H260" s="1238"/>
      <c r="I260" s="1239"/>
      <c r="J260" s="1238"/>
      <c r="K260" s="1239"/>
      <c r="L260" s="1238"/>
      <c r="M260" s="1239"/>
      <c r="N260" s="1238"/>
      <c r="O260" s="1239"/>
      <c r="P260" s="1238"/>
      <c r="Q260" s="1239"/>
      <c r="R260" s="1238"/>
      <c r="S260" s="1239"/>
      <c r="T260" s="1173"/>
      <c r="U260" s="1174"/>
      <c r="V260" s="12"/>
    </row>
    <row r="261" spans="1:22" ht="27" customHeight="1" x14ac:dyDescent="0.25">
      <c r="A261" s="270"/>
      <c r="B261" s="1240" t="s">
        <v>178</v>
      </c>
      <c r="C261" s="1228">
        <v>27</v>
      </c>
      <c r="D261" s="1229">
        <v>5</v>
      </c>
      <c r="E261" s="1230">
        <v>2</v>
      </c>
      <c r="F261" s="1229">
        <v>5</v>
      </c>
      <c r="G261" s="1230">
        <v>30</v>
      </c>
      <c r="H261" s="1229">
        <v>24</v>
      </c>
      <c r="I261" s="1231">
        <v>6</v>
      </c>
      <c r="J261" s="1232">
        <v>1</v>
      </c>
      <c r="K261" s="1231">
        <v>3</v>
      </c>
      <c r="L261" s="1232">
        <v>1</v>
      </c>
      <c r="M261" s="1233">
        <v>1</v>
      </c>
      <c r="N261" s="1234">
        <v>5</v>
      </c>
      <c r="O261" s="1233">
        <v>0</v>
      </c>
      <c r="P261" s="1234">
        <v>0</v>
      </c>
      <c r="Q261" s="1235">
        <v>5</v>
      </c>
      <c r="R261" s="1236">
        <v>29</v>
      </c>
      <c r="S261" s="1235">
        <v>6</v>
      </c>
      <c r="T261" s="1167"/>
      <c r="U261" s="1168"/>
      <c r="V261" s="12"/>
    </row>
    <row r="262" spans="1:22" ht="6.75" customHeight="1" thickBot="1" x14ac:dyDescent="0.3">
      <c r="A262" s="270"/>
      <c r="B262" s="1175"/>
      <c r="C262" s="1237"/>
      <c r="D262" s="1238"/>
      <c r="E262" s="1239"/>
      <c r="F262" s="1238"/>
      <c r="G262" s="1239"/>
      <c r="H262" s="1238"/>
      <c r="I262" s="1239"/>
      <c r="J262" s="1238"/>
      <c r="K262" s="1239"/>
      <c r="L262" s="1238"/>
      <c r="M262" s="1239"/>
      <c r="N262" s="1238"/>
      <c r="O262" s="1239"/>
      <c r="P262" s="1238"/>
      <c r="Q262" s="1239"/>
      <c r="R262" s="1238"/>
      <c r="S262" s="1239"/>
      <c r="T262" s="1173"/>
      <c r="U262" s="1174"/>
      <c r="V262" s="12"/>
    </row>
    <row r="263" spans="1:22" ht="27" customHeight="1" x14ac:dyDescent="0.25">
      <c r="A263" s="270"/>
      <c r="B263" s="1241" t="s">
        <v>8</v>
      </c>
      <c r="C263" s="1228">
        <v>417</v>
      </c>
      <c r="D263" s="1229">
        <v>1202</v>
      </c>
      <c r="E263" s="1230">
        <v>359</v>
      </c>
      <c r="F263" s="1229">
        <v>677</v>
      </c>
      <c r="G263" s="1230">
        <v>432</v>
      </c>
      <c r="H263" s="1229">
        <v>565</v>
      </c>
      <c r="I263" s="1231">
        <v>673</v>
      </c>
      <c r="J263" s="1232">
        <v>431</v>
      </c>
      <c r="K263" s="1231">
        <v>369</v>
      </c>
      <c r="L263" s="1232">
        <v>319</v>
      </c>
      <c r="M263" s="1233">
        <v>244</v>
      </c>
      <c r="N263" s="1234">
        <v>476</v>
      </c>
      <c r="O263" s="1233">
        <v>454</v>
      </c>
      <c r="P263" s="1234">
        <v>484</v>
      </c>
      <c r="Q263" s="1235">
        <v>667</v>
      </c>
      <c r="R263" s="1236">
        <v>854</v>
      </c>
      <c r="S263" s="1235">
        <v>956</v>
      </c>
      <c r="T263" s="1167"/>
      <c r="U263" s="1168"/>
      <c r="V263" s="12"/>
    </row>
    <row r="264" spans="1:22" ht="6.75" customHeight="1" thickBot="1" x14ac:dyDescent="0.3">
      <c r="A264" s="270"/>
      <c r="B264" s="1175"/>
      <c r="C264" s="1237"/>
      <c r="D264" s="1238"/>
      <c r="E264" s="1239"/>
      <c r="F264" s="1238"/>
      <c r="G264" s="1239"/>
      <c r="H264" s="1238"/>
      <c r="I264" s="1239"/>
      <c r="J264" s="1238"/>
      <c r="K264" s="1239"/>
      <c r="L264" s="1238"/>
      <c r="M264" s="1239"/>
      <c r="N264" s="1238"/>
      <c r="O264" s="1239"/>
      <c r="P264" s="1238"/>
      <c r="Q264" s="1239"/>
      <c r="R264" s="1238"/>
      <c r="S264" s="1239"/>
      <c r="T264" s="1173"/>
      <c r="U264" s="1174"/>
      <c r="V264" s="12"/>
    </row>
    <row r="265" spans="1:22" ht="27" customHeight="1" x14ac:dyDescent="0.25">
      <c r="A265" s="270"/>
      <c r="B265" s="1240" t="s">
        <v>179</v>
      </c>
      <c r="C265" s="1228">
        <v>28</v>
      </c>
      <c r="D265" s="1229">
        <v>274</v>
      </c>
      <c r="E265" s="1230">
        <v>28</v>
      </c>
      <c r="F265" s="1229">
        <v>16</v>
      </c>
      <c r="G265" s="1230">
        <v>122</v>
      </c>
      <c r="H265" s="1229">
        <v>17</v>
      </c>
      <c r="I265" s="1231">
        <v>11</v>
      </c>
      <c r="J265" s="1232">
        <v>4</v>
      </c>
      <c r="K265" s="1231">
        <v>15</v>
      </c>
      <c r="L265" s="1232">
        <v>6</v>
      </c>
      <c r="M265" s="1233">
        <v>6</v>
      </c>
      <c r="N265" s="1234">
        <v>11</v>
      </c>
      <c r="O265" s="1233">
        <v>10</v>
      </c>
      <c r="P265" s="1234">
        <v>7</v>
      </c>
      <c r="Q265" s="1235">
        <v>5</v>
      </c>
      <c r="R265" s="1236">
        <v>19</v>
      </c>
      <c r="S265" s="1235">
        <v>21</v>
      </c>
      <c r="T265" s="1167"/>
      <c r="U265" s="1168"/>
      <c r="V265" s="12"/>
    </row>
    <row r="266" spans="1:22" ht="7.5" customHeight="1" thickBot="1" x14ac:dyDescent="0.3">
      <c r="A266" s="270"/>
      <c r="B266" s="1175"/>
      <c r="C266" s="1170"/>
      <c r="D266" s="1171"/>
      <c r="E266" s="1172"/>
      <c r="F266" s="1171"/>
      <c r="G266" s="1172"/>
      <c r="H266" s="1171"/>
      <c r="I266" s="1172"/>
      <c r="J266" s="1171"/>
      <c r="K266" s="1172"/>
      <c r="L266" s="1171"/>
      <c r="M266" s="1172"/>
      <c r="N266" s="1171"/>
      <c r="O266" s="1172"/>
      <c r="P266" s="1171"/>
      <c r="Q266" s="1172"/>
      <c r="R266" s="1171"/>
      <c r="S266" s="1172"/>
      <c r="T266" s="1173"/>
      <c r="U266" s="1174"/>
      <c r="V266" s="12"/>
    </row>
    <row r="267" spans="1:22" ht="21.75" hidden="1" customHeight="1" x14ac:dyDescent="0.25">
      <c r="A267" s="270"/>
      <c r="B267" s="1157"/>
      <c r="C267" s="1158"/>
      <c r="D267" s="1159"/>
      <c r="E267" s="1160"/>
      <c r="F267" s="1159"/>
      <c r="G267" s="1160"/>
      <c r="H267" s="1159"/>
      <c r="I267" s="1161"/>
      <c r="J267" s="1162"/>
      <c r="K267" s="1161"/>
      <c r="L267" s="1162"/>
      <c r="M267" s="1163"/>
      <c r="N267" s="1164"/>
      <c r="O267" s="1163"/>
      <c r="P267" s="1164"/>
      <c r="Q267" s="1165"/>
      <c r="R267" s="1166"/>
      <c r="S267" s="1165"/>
      <c r="T267" s="1167"/>
      <c r="U267" s="1168"/>
      <c r="V267" s="12"/>
    </row>
    <row r="268" spans="1:22" ht="6.75" hidden="1" customHeight="1" x14ac:dyDescent="0.25">
      <c r="A268" s="270"/>
      <c r="B268" s="1175"/>
      <c r="C268" s="1170"/>
      <c r="D268" s="1171"/>
      <c r="E268" s="1172"/>
      <c r="F268" s="1171"/>
      <c r="G268" s="1172"/>
      <c r="H268" s="1171"/>
      <c r="I268" s="1172"/>
      <c r="J268" s="1171"/>
      <c r="K268" s="1172"/>
      <c r="L268" s="1171"/>
      <c r="M268" s="1172"/>
      <c r="N268" s="1171"/>
      <c r="O268" s="1172"/>
      <c r="P268" s="1171"/>
      <c r="Q268" s="1172"/>
      <c r="R268" s="1171"/>
      <c r="S268" s="1172"/>
      <c r="T268" s="1173"/>
      <c r="U268" s="1174"/>
      <c r="V268" s="12"/>
    </row>
    <row r="269" spans="1:22" ht="21.75" hidden="1" customHeight="1" x14ac:dyDescent="0.25">
      <c r="A269" s="270"/>
      <c r="B269" s="1157"/>
      <c r="C269" s="1158"/>
      <c r="D269" s="1159"/>
      <c r="E269" s="1160"/>
      <c r="F269" s="1159"/>
      <c r="G269" s="1160"/>
      <c r="H269" s="1159"/>
      <c r="I269" s="1161"/>
      <c r="J269" s="1162"/>
      <c r="K269" s="1161"/>
      <c r="L269" s="1162"/>
      <c r="M269" s="1163"/>
      <c r="N269" s="1164"/>
      <c r="O269" s="1163"/>
      <c r="P269" s="1164"/>
      <c r="Q269" s="1165"/>
      <c r="R269" s="1166"/>
      <c r="S269" s="1165"/>
      <c r="T269" s="1167"/>
      <c r="U269" s="1168"/>
      <c r="V269" s="12"/>
    </row>
    <row r="270" spans="1:22" ht="7.5" hidden="1" customHeight="1" x14ac:dyDescent="0.25">
      <c r="A270" s="270"/>
      <c r="B270" s="1175"/>
      <c r="C270" s="1170"/>
      <c r="D270" s="1171"/>
      <c r="E270" s="1172"/>
      <c r="F270" s="1171"/>
      <c r="G270" s="1172"/>
      <c r="H270" s="1171"/>
      <c r="I270" s="1172"/>
      <c r="J270" s="1171"/>
      <c r="K270" s="1172"/>
      <c r="L270" s="1171"/>
      <c r="M270" s="1172"/>
      <c r="N270" s="1171"/>
      <c r="O270" s="1172"/>
      <c r="P270" s="1171"/>
      <c r="Q270" s="1172"/>
      <c r="R270" s="1171"/>
      <c r="S270" s="1172"/>
      <c r="T270" s="1173"/>
      <c r="U270" s="1174"/>
      <c r="V270" s="12"/>
    </row>
    <row r="271" spans="1:22" ht="21.75" hidden="1" customHeight="1" x14ac:dyDescent="0.25">
      <c r="A271" s="270"/>
      <c r="B271" s="1157"/>
      <c r="C271" s="1158"/>
      <c r="D271" s="1159"/>
      <c r="E271" s="1160"/>
      <c r="F271" s="1159"/>
      <c r="G271" s="1160"/>
      <c r="H271" s="1159"/>
      <c r="I271" s="1161"/>
      <c r="J271" s="1162"/>
      <c r="K271" s="1161"/>
      <c r="L271" s="1162"/>
      <c r="M271" s="1163"/>
      <c r="N271" s="1164"/>
      <c r="O271" s="1163"/>
      <c r="P271" s="1164"/>
      <c r="Q271" s="1165"/>
      <c r="R271" s="1166"/>
      <c r="S271" s="1165"/>
      <c r="T271" s="1167"/>
      <c r="U271" s="1168"/>
      <c r="V271" s="12"/>
    </row>
    <row r="272" spans="1:22" ht="7.5" hidden="1" customHeight="1" x14ac:dyDescent="0.25">
      <c r="A272" s="270"/>
      <c r="B272" s="1176"/>
      <c r="C272" s="1177"/>
      <c r="D272" s="1178"/>
      <c r="E272" s="1179"/>
      <c r="F272" s="1178"/>
      <c r="G272" s="1179"/>
      <c r="H272" s="1178"/>
      <c r="I272" s="1179"/>
      <c r="J272" s="1178"/>
      <c r="K272" s="1179"/>
      <c r="L272" s="1178"/>
      <c r="M272" s="1179"/>
      <c r="N272" s="1178"/>
      <c r="O272" s="1179"/>
      <c r="P272" s="1178"/>
      <c r="Q272" s="1179"/>
      <c r="R272" s="1178"/>
      <c r="S272" s="1179"/>
      <c r="T272" s="1180"/>
      <c r="U272" s="1181"/>
      <c r="V272" s="12"/>
    </row>
    <row r="273" spans="1:22" ht="21.75" hidden="1" customHeight="1" x14ac:dyDescent="0.25">
      <c r="A273" s="270"/>
      <c r="B273" s="1157"/>
      <c r="C273" s="1159"/>
      <c r="D273" s="1160"/>
      <c r="E273" s="1159"/>
      <c r="F273" s="1160"/>
      <c r="G273" s="1159"/>
      <c r="H273" s="1160"/>
      <c r="I273" s="1162"/>
      <c r="J273" s="1161"/>
      <c r="K273" s="1162"/>
      <c r="L273" s="1161"/>
      <c r="M273" s="1164"/>
      <c r="N273" s="1163"/>
      <c r="O273" s="1164"/>
      <c r="P273" s="1163"/>
      <c r="Q273" s="1166"/>
      <c r="R273" s="1165"/>
      <c r="S273" s="1166"/>
      <c r="T273" s="1182"/>
      <c r="U273" s="1167"/>
      <c r="V273" s="12"/>
    </row>
    <row r="274" spans="1:22" ht="9" hidden="1" customHeight="1" x14ac:dyDescent="0.2">
      <c r="A274" s="270"/>
      <c r="B274" s="1183"/>
      <c r="C274" s="1184"/>
      <c r="D274" s="1185"/>
      <c r="E274" s="1184"/>
      <c r="F274" s="1185"/>
      <c r="G274" s="1184"/>
      <c r="H274" s="1185"/>
      <c r="I274" s="1184"/>
      <c r="J274" s="1185"/>
      <c r="K274" s="1184"/>
      <c r="L274" s="1185"/>
      <c r="M274" s="1184"/>
      <c r="N274" s="1185"/>
      <c r="O274" s="1184"/>
      <c r="P274" s="1185"/>
      <c r="Q274" s="1184"/>
      <c r="R274" s="1185"/>
      <c r="S274" s="1184"/>
      <c r="T274" s="1186"/>
      <c r="U274" s="1187"/>
      <c r="V274" s="12"/>
    </row>
    <row r="275" spans="1:22" ht="18.75" hidden="1" customHeight="1" x14ac:dyDescent="0.2">
      <c r="A275" s="270"/>
      <c r="B275" s="1188"/>
      <c r="C275" s="1185"/>
      <c r="D275" s="1185"/>
      <c r="E275" s="1185"/>
      <c r="F275" s="1185"/>
      <c r="G275" s="1189" t="s">
        <v>24</v>
      </c>
      <c r="H275" s="1190" t="s">
        <v>28</v>
      </c>
      <c r="I275" s="1191" t="s">
        <v>29</v>
      </c>
      <c r="J275" s="1190" t="s">
        <v>30</v>
      </c>
      <c r="K275" s="1191" t="s">
        <v>31</v>
      </c>
      <c r="L275" s="1190" t="s">
        <v>32</v>
      </c>
      <c r="M275" s="1191" t="s">
        <v>35</v>
      </c>
      <c r="N275" s="1190" t="s">
        <v>36</v>
      </c>
      <c r="O275" s="1191" t="s">
        <v>91</v>
      </c>
      <c r="P275" s="1190" t="s">
        <v>38</v>
      </c>
      <c r="Q275" s="1191" t="s">
        <v>92</v>
      </c>
      <c r="R275" s="1190" t="s">
        <v>93</v>
      </c>
      <c r="S275" s="1192"/>
      <c r="T275" s="1186"/>
      <c r="U275" s="1193"/>
      <c r="V275" s="12"/>
    </row>
    <row r="276" spans="1:22" ht="15.75" hidden="1" thickBot="1" x14ac:dyDescent="0.3">
      <c r="A276" s="270"/>
      <c r="B276" s="1194" t="s">
        <v>172</v>
      </c>
      <c r="C276" s="1194"/>
      <c r="D276" s="1194"/>
      <c r="E276" s="1194"/>
      <c r="F276" s="1194"/>
      <c r="G276" s="1195">
        <f>SUM(C251:H251)</f>
        <v>51095</v>
      </c>
      <c r="H276" s="1196">
        <f>SUM(C253:H253)</f>
        <v>49805</v>
      </c>
      <c r="I276" s="1197">
        <f>SUM(C255:H255)</f>
        <v>2967</v>
      </c>
      <c r="J276" s="1196">
        <f>SUM(C257:H257)</f>
        <v>230</v>
      </c>
      <c r="K276" s="1197">
        <f>SUM(C259:H259)</f>
        <v>231</v>
      </c>
      <c r="L276" s="1196">
        <f>SUM(C261:H261)</f>
        <v>93</v>
      </c>
      <c r="M276" s="1197">
        <f>SUM(C263:H263)</f>
        <v>3652</v>
      </c>
      <c r="N276" s="1196">
        <f>SUM(C265:H265)</f>
        <v>485</v>
      </c>
      <c r="O276" s="1197">
        <f>SUM(C267:H267)</f>
        <v>0</v>
      </c>
      <c r="P276" s="1196">
        <f>SUM(C269:H269)</f>
        <v>0</v>
      </c>
      <c r="Q276" s="1197">
        <f>SUM(C271:H271)</f>
        <v>0</v>
      </c>
      <c r="R276" s="1196">
        <f>SUM(C273:H273)</f>
        <v>0</v>
      </c>
      <c r="S276" s="1198"/>
      <c r="T276" s="1199"/>
      <c r="U276" s="1200"/>
      <c r="V276" s="12"/>
    </row>
    <row r="277" spans="1:22" ht="15.75" hidden="1" customHeight="1" x14ac:dyDescent="0.25">
      <c r="A277" s="275"/>
      <c r="B277" s="1201" t="s">
        <v>173</v>
      </c>
      <c r="C277" s="1202"/>
      <c r="D277" s="1202"/>
      <c r="E277" s="1202"/>
      <c r="F277" s="1202"/>
      <c r="G277" s="1203">
        <f>SUM(I251:L251)</f>
        <v>38990</v>
      </c>
      <c r="H277" s="1204">
        <f>SUM(I253:L253)</f>
        <v>975</v>
      </c>
      <c r="I277" s="1205">
        <f>SUM(I255:L255)</f>
        <v>2414</v>
      </c>
      <c r="J277" s="1204">
        <f>SUM(I257:L257)</f>
        <v>28</v>
      </c>
      <c r="K277" s="1205">
        <f>SUM(I259:L259)</f>
        <v>92</v>
      </c>
      <c r="L277" s="1204">
        <f>SUM(I261:L261)</f>
        <v>11</v>
      </c>
      <c r="M277" s="1205">
        <f>SUM(I263:L263)</f>
        <v>1792</v>
      </c>
      <c r="N277" s="1204">
        <f>SUM(I265:L265)</f>
        <v>36</v>
      </c>
      <c r="O277" s="1205">
        <f>SUM(I267:L267)</f>
        <v>0</v>
      </c>
      <c r="P277" s="1204">
        <f>SUM(I269:L269)</f>
        <v>0</v>
      </c>
      <c r="Q277" s="1205">
        <f>SUM(I271:L271)</f>
        <v>0</v>
      </c>
      <c r="R277" s="1204">
        <f>SUM(I273:L273)</f>
        <v>0</v>
      </c>
      <c r="S277" s="1206"/>
      <c r="T277" s="912"/>
      <c r="U277" s="912"/>
      <c r="V277" s="279"/>
    </row>
    <row r="278" spans="1:22" ht="16.5" hidden="1" customHeight="1" x14ac:dyDescent="0.25">
      <c r="A278" s="1207"/>
      <c r="B278" s="1208" t="s">
        <v>174</v>
      </c>
      <c r="C278" s="1209"/>
      <c r="D278" s="1209"/>
      <c r="E278" s="1209"/>
      <c r="F278" s="1209"/>
      <c r="G278" s="1210">
        <f>SUM(M251:P251)</f>
        <v>31717</v>
      </c>
      <c r="H278" s="1211">
        <f>SUM(M253:P253)</f>
        <v>1066</v>
      </c>
      <c r="I278" s="1212">
        <f>SUM(M255:P255)</f>
        <v>1887</v>
      </c>
      <c r="J278" s="1211">
        <f>SUM(M257:P257)</f>
        <v>5</v>
      </c>
      <c r="K278" s="1212">
        <f>SUM(M259:P259)</f>
        <v>127</v>
      </c>
      <c r="L278" s="1211">
        <f>SUM(M261:P261)</f>
        <v>6</v>
      </c>
      <c r="M278" s="1212">
        <f>SUM(M263:P263)</f>
        <v>1658</v>
      </c>
      <c r="N278" s="1211">
        <f>SUM(M265:P265)</f>
        <v>34</v>
      </c>
      <c r="O278" s="1212">
        <f>SUM(M267:P267)</f>
        <v>0</v>
      </c>
      <c r="P278" s="1211">
        <f>SUM(M269:P269)</f>
        <v>0</v>
      </c>
      <c r="Q278" s="1212">
        <f>SUM(M271:P271)</f>
        <v>0</v>
      </c>
      <c r="R278" s="1211">
        <f>SUM(M273:P273)</f>
        <v>0</v>
      </c>
      <c r="S278" s="1206"/>
      <c r="V278" s="1213"/>
    </row>
    <row r="279" spans="1:22" ht="16.5" hidden="1" customHeight="1" x14ac:dyDescent="0.25">
      <c r="A279" s="1214"/>
      <c r="B279" s="1215" t="s">
        <v>175</v>
      </c>
      <c r="C279" s="1216"/>
      <c r="D279" s="1216"/>
      <c r="E279" s="1216"/>
      <c r="F279" s="1216"/>
      <c r="G279" s="1217">
        <f>SUM(Q251:S251)</f>
        <v>30742</v>
      </c>
      <c r="H279" s="1218">
        <f>SUM(Q253:S253)</f>
        <v>1580</v>
      </c>
      <c r="I279" s="1219">
        <f>SUM(Q255:S255)</f>
        <v>2842</v>
      </c>
      <c r="J279" s="1218">
        <f>SUM(Q257:S257)</f>
        <v>8</v>
      </c>
      <c r="K279" s="1219">
        <f>SUM(Q259:S259)</f>
        <v>138</v>
      </c>
      <c r="L279" s="1218">
        <f>SUM(Q261:S261)</f>
        <v>40</v>
      </c>
      <c r="M279" s="1219">
        <f>SUM(Q263,R263,S263)</f>
        <v>2477</v>
      </c>
      <c r="N279" s="1218">
        <f>SUM(Q265:S265)</f>
        <v>45</v>
      </c>
      <c r="O279" s="1219">
        <f>SUM(Q267:S267)</f>
        <v>0</v>
      </c>
      <c r="P279" s="1218">
        <f>SUM(Q269:S269)</f>
        <v>0</v>
      </c>
      <c r="Q279" s="1219">
        <f>SUM(Q271:S271)</f>
        <v>0</v>
      </c>
      <c r="R279" s="1218">
        <f>SUM(Q273:S273)</f>
        <v>0</v>
      </c>
      <c r="S279" s="1220"/>
      <c r="V279" s="1214"/>
    </row>
    <row r="280" spans="1:22" ht="18.75" customHeight="1" thickBot="1" x14ac:dyDescent="0.3">
      <c r="A280" s="1123"/>
      <c r="B280" s="1221"/>
      <c r="C280" s="1222" t="s">
        <v>176</v>
      </c>
      <c r="D280" s="1222"/>
      <c r="E280" s="1222"/>
      <c r="F280" s="1222"/>
      <c r="G280" s="1223"/>
      <c r="H280" s="1223"/>
      <c r="I280" s="1223"/>
      <c r="J280" s="1223"/>
      <c r="K280" s="1223"/>
      <c r="L280" s="1224"/>
      <c r="M280" s="1224"/>
      <c r="N280" s="1224"/>
      <c r="O280" s="1224"/>
      <c r="P280" s="1224"/>
      <c r="Q280" s="1224"/>
      <c r="R280" s="1224"/>
      <c r="S280" s="1225"/>
      <c r="V280" s="1123"/>
    </row>
    <row r="281" spans="1:22" ht="15" thickBot="1" x14ac:dyDescent="0.25">
      <c r="A281" s="270"/>
      <c r="B281" s="1188"/>
      <c r="C281" s="1185"/>
      <c r="D281" s="1185"/>
      <c r="E281" s="1185"/>
      <c r="F281" s="1185"/>
      <c r="G281" s="1189" t="s">
        <v>2</v>
      </c>
      <c r="H281" s="1190" t="s">
        <v>3</v>
      </c>
      <c r="I281" s="1191" t="s">
        <v>4</v>
      </c>
      <c r="J281" s="1190" t="s">
        <v>18</v>
      </c>
      <c r="K281" s="1191" t="s">
        <v>180</v>
      </c>
      <c r="L281" s="1190" t="s">
        <v>181</v>
      </c>
      <c r="M281" s="1191" t="s">
        <v>182</v>
      </c>
      <c r="N281" s="1190" t="s">
        <v>183</v>
      </c>
      <c r="O281" s="1191"/>
      <c r="P281" s="1190"/>
      <c r="Q281" s="1191"/>
      <c r="R281" s="1190"/>
      <c r="S281" s="1192"/>
      <c r="T281" s="1186"/>
      <c r="U281" s="1193"/>
      <c r="V281" s="12"/>
    </row>
    <row r="282" spans="1:22" ht="15.75" thickBot="1" x14ac:dyDescent="0.3">
      <c r="A282" s="270"/>
      <c r="B282" s="1194" t="s">
        <v>172</v>
      </c>
      <c r="C282" s="1194"/>
      <c r="D282" s="1194"/>
      <c r="E282" s="1194"/>
      <c r="F282" s="1194"/>
      <c r="G282" s="1195">
        <f>SUM(C251:H251)</f>
        <v>51095</v>
      </c>
      <c r="H282" s="1196">
        <f>SUM(C253:H253)</f>
        <v>49805</v>
      </c>
      <c r="I282" s="1197">
        <f>SUM(C255:H255)</f>
        <v>2967</v>
      </c>
      <c r="J282" s="1196">
        <f>SUM(C257:H257)</f>
        <v>230</v>
      </c>
      <c r="K282" s="1197">
        <f>SUM(C259:H259)</f>
        <v>231</v>
      </c>
      <c r="L282" s="1196">
        <f>SUM(C261:H261)</f>
        <v>93</v>
      </c>
      <c r="M282" s="1197">
        <f>SUM(C263:H263)</f>
        <v>3652</v>
      </c>
      <c r="N282" s="1196">
        <f>SUM(C265:H265)</f>
        <v>485</v>
      </c>
      <c r="O282" s="1197"/>
      <c r="P282" s="1196"/>
      <c r="Q282" s="1197"/>
      <c r="R282" s="1196"/>
      <c r="S282" s="1198"/>
      <c r="T282" s="1199"/>
      <c r="U282" s="1200"/>
      <c r="V282" s="12"/>
    </row>
    <row r="283" spans="1:22" ht="15.75" thickBot="1" x14ac:dyDescent="0.3">
      <c r="A283" s="275"/>
      <c r="B283" s="1201" t="s">
        <v>173</v>
      </c>
      <c r="C283" s="1202"/>
      <c r="D283" s="1202"/>
      <c r="E283" s="1202"/>
      <c r="F283" s="1202"/>
      <c r="G283" s="1203">
        <f>SUM(I251:L251)</f>
        <v>38990</v>
      </c>
      <c r="H283" s="1204">
        <f>SUM(I253:L253)</f>
        <v>975</v>
      </c>
      <c r="I283" s="1205">
        <f>SUM(I255:L255)</f>
        <v>2414</v>
      </c>
      <c r="J283" s="1204">
        <f>SUM(I257:L257)</f>
        <v>28</v>
      </c>
      <c r="K283" s="1205">
        <f>SUM(I259:L259)</f>
        <v>92</v>
      </c>
      <c r="L283" s="1204">
        <f>SUM(I261:L261)</f>
        <v>11</v>
      </c>
      <c r="M283" s="1205">
        <f>SUM(I263:L263)</f>
        <v>1792</v>
      </c>
      <c r="N283" s="1204">
        <f>SUM(I265:L265)</f>
        <v>36</v>
      </c>
      <c r="O283" s="1205"/>
      <c r="P283" s="1204"/>
      <c r="Q283" s="1205"/>
      <c r="R283" s="1204"/>
      <c r="S283" s="1206"/>
      <c r="T283" s="912"/>
      <c r="U283" s="912"/>
      <c r="V283" s="279"/>
    </row>
    <row r="284" spans="1:22" ht="15.75" thickBot="1" x14ac:dyDescent="0.3">
      <c r="A284" s="1207"/>
      <c r="B284" s="1208" t="s">
        <v>174</v>
      </c>
      <c r="C284" s="1209"/>
      <c r="D284" s="1209"/>
      <c r="E284" s="1209"/>
      <c r="F284" s="1209"/>
      <c r="G284" s="1210">
        <f>SUM(M251:P251)</f>
        <v>31717</v>
      </c>
      <c r="H284" s="1211">
        <f>SUM(M253:P253)</f>
        <v>1066</v>
      </c>
      <c r="I284" s="1212">
        <f>SUM(M255:P255)</f>
        <v>1887</v>
      </c>
      <c r="J284" s="1211">
        <f>SUM(M257:P257)</f>
        <v>5</v>
      </c>
      <c r="K284" s="1212">
        <f>SUM(M259:P259)</f>
        <v>127</v>
      </c>
      <c r="L284" s="1211">
        <f>SUM(M261:P261)</f>
        <v>6</v>
      </c>
      <c r="M284" s="1212">
        <f>SUM(M263:P263)</f>
        <v>1658</v>
      </c>
      <c r="N284" s="1211">
        <f>SUM(M265:P265)</f>
        <v>34</v>
      </c>
      <c r="O284" s="1212"/>
      <c r="P284" s="1211"/>
      <c r="Q284" s="1212"/>
      <c r="R284" s="1211"/>
      <c r="S284" s="1206"/>
      <c r="V284" s="1213"/>
    </row>
    <row r="285" spans="1:22" ht="18.75" thickBot="1" x14ac:dyDescent="0.3">
      <c r="A285" s="1214"/>
      <c r="B285" s="1215" t="s">
        <v>175</v>
      </c>
      <c r="C285" s="1216"/>
      <c r="D285" s="1216"/>
      <c r="E285" s="1216"/>
      <c r="F285" s="1216"/>
      <c r="G285" s="1217">
        <f>SUM(Q251:S251)</f>
        <v>30742</v>
      </c>
      <c r="H285" s="1218">
        <f>SUM(Q253:S253)</f>
        <v>1580</v>
      </c>
      <c r="I285" s="1219">
        <f>SUM(Q255:S255)</f>
        <v>2842</v>
      </c>
      <c r="J285" s="1218">
        <f>SUM(Q257:S257)</f>
        <v>8</v>
      </c>
      <c r="K285" s="1219">
        <f>SUM(Q259:S259)</f>
        <v>138</v>
      </c>
      <c r="L285" s="1218">
        <f>SUM(Q261:S261)</f>
        <v>40</v>
      </c>
      <c r="M285" s="1219">
        <f>SUM(Q263:S263)</f>
        <v>2477</v>
      </c>
      <c r="N285" s="1218">
        <f>SUM(Q265:S265)</f>
        <v>45</v>
      </c>
      <c r="O285" s="1219"/>
      <c r="P285" s="1218"/>
      <c r="Q285" s="1219"/>
      <c r="R285" s="1218"/>
      <c r="S285" s="1220"/>
      <c r="V285" s="1214"/>
    </row>
    <row r="286" spans="1:22" ht="18.75" thickBot="1" x14ac:dyDescent="0.3">
      <c r="A286" s="1123"/>
      <c r="B286" s="1221"/>
      <c r="C286" s="1222"/>
      <c r="D286" s="1222"/>
      <c r="E286" s="1222"/>
      <c r="F286" s="1222"/>
      <c r="G286" s="1223"/>
      <c r="H286" s="1223"/>
      <c r="I286" s="1223"/>
      <c r="J286" s="1223"/>
      <c r="K286" s="1223"/>
      <c r="L286" s="1224"/>
      <c r="M286" s="1224"/>
      <c r="N286" s="1224"/>
      <c r="O286" s="1224"/>
      <c r="P286" s="1224"/>
      <c r="Q286" s="1224"/>
      <c r="R286" s="1224"/>
      <c r="S286" s="1225"/>
      <c r="V286" s="1123"/>
    </row>
    <row r="289" spans="1:22" ht="13.5" thickBot="1" x14ac:dyDescent="0.25"/>
    <row r="290" spans="1:22" ht="26.25" hidden="1" customHeight="1" thickBot="1" x14ac:dyDescent="0.25"/>
    <row r="291" spans="1:22" ht="25.5" customHeight="1" thickBot="1" x14ac:dyDescent="0.35">
      <c r="A291" s="620"/>
      <c r="B291" s="1126" t="s">
        <v>186</v>
      </c>
      <c r="C291" s="1127"/>
      <c r="D291" s="1127"/>
      <c r="E291" s="1127"/>
      <c r="F291" s="1127"/>
      <c r="G291" s="1127"/>
      <c r="H291" s="1127"/>
      <c r="I291" s="1127"/>
      <c r="J291" s="1127"/>
      <c r="K291" s="1127"/>
      <c r="L291" s="1127"/>
      <c r="M291" s="1127"/>
      <c r="N291" s="1127"/>
      <c r="O291" s="1127"/>
      <c r="P291" s="1127"/>
      <c r="Q291" s="1127"/>
      <c r="R291" s="1127"/>
      <c r="S291" s="1127"/>
      <c r="T291" s="273"/>
      <c r="U291" s="273"/>
      <c r="V291" s="6"/>
    </row>
    <row r="292" spans="1:22" ht="34.5" customHeight="1" thickBot="1" x14ac:dyDescent="0.25">
      <c r="A292" s="270">
        <v>0</v>
      </c>
      <c r="B292" s="1128" t="s">
        <v>165</v>
      </c>
      <c r="C292" s="272"/>
      <c r="D292" s="1129"/>
      <c r="E292" s="272"/>
      <c r="F292" s="272"/>
      <c r="G292" s="272"/>
      <c r="H292" s="272"/>
      <c r="I292" s="272"/>
      <c r="J292" s="1226" t="s">
        <v>35</v>
      </c>
      <c r="K292" s="1242"/>
      <c r="L292" s="272"/>
      <c r="M292" s="272"/>
      <c r="N292" s="272"/>
      <c r="O292" s="272"/>
      <c r="P292" s="272"/>
      <c r="Q292" s="272"/>
      <c r="R292" s="272"/>
      <c r="S292" s="272"/>
      <c r="T292" s="272"/>
      <c r="U292" s="272"/>
      <c r="V292" s="12"/>
    </row>
    <row r="293" spans="1:22" ht="13.5" hidden="1" thickBot="1" x14ac:dyDescent="0.25">
      <c r="A293" s="270"/>
      <c r="B293" s="1130"/>
      <c r="C293" s="272"/>
      <c r="D293" s="272"/>
      <c r="E293" s="272"/>
      <c r="F293" s="272"/>
      <c r="G293" s="272"/>
      <c r="H293" s="272"/>
      <c r="I293" s="272"/>
      <c r="J293" s="272"/>
      <c r="K293" s="272"/>
      <c r="L293" s="272"/>
      <c r="M293" s="272"/>
      <c r="N293" s="272"/>
      <c r="O293" s="272"/>
      <c r="P293" s="272"/>
      <c r="Q293" s="272"/>
      <c r="R293" s="272"/>
      <c r="S293" s="272"/>
      <c r="T293" s="272"/>
      <c r="U293" s="272"/>
      <c r="V293" s="12"/>
    </row>
    <row r="294" spans="1:22" ht="13.5" hidden="1" thickBot="1" x14ac:dyDescent="0.25">
      <c r="A294" s="270"/>
      <c r="B294" s="1130"/>
      <c r="C294" s="272"/>
      <c r="D294" s="272"/>
      <c r="E294" s="272"/>
      <c r="F294" s="272"/>
      <c r="G294" s="272"/>
      <c r="H294" s="272"/>
      <c r="I294" s="272"/>
      <c r="J294" s="272"/>
      <c r="K294" s="272"/>
      <c r="L294" s="272"/>
      <c r="M294" s="272"/>
      <c r="N294" s="272"/>
      <c r="O294" s="272"/>
      <c r="P294" s="272"/>
      <c r="Q294" s="272"/>
      <c r="R294" s="272"/>
      <c r="S294" s="272"/>
      <c r="T294" s="272"/>
      <c r="U294" s="272"/>
      <c r="V294" s="12"/>
    </row>
    <row r="295" spans="1:22" ht="27.75" customHeight="1" thickBot="1" x14ac:dyDescent="0.35">
      <c r="A295" s="270"/>
      <c r="B295" s="1131" t="s">
        <v>166</v>
      </c>
      <c r="C295" s="622"/>
      <c r="D295" s="1132" t="s">
        <v>167</v>
      </c>
      <c r="E295" s="622"/>
      <c r="F295" s="622"/>
      <c r="G295" s="622"/>
      <c r="H295" s="624"/>
      <c r="I295" s="1133" t="s">
        <v>168</v>
      </c>
      <c r="J295" s="1134"/>
      <c r="K295" s="1134"/>
      <c r="L295" s="1135"/>
      <c r="M295" s="1136" t="s">
        <v>169</v>
      </c>
      <c r="N295" s="1137"/>
      <c r="O295" s="1137"/>
      <c r="P295" s="1138"/>
      <c r="Q295" s="1139"/>
      <c r="R295" s="1140" t="s">
        <v>170</v>
      </c>
      <c r="S295" s="1141"/>
      <c r="T295" s="272"/>
      <c r="U295" s="272"/>
      <c r="V295" s="12"/>
    </row>
    <row r="296" spans="1:22" ht="51" customHeight="1" thickBot="1" x14ac:dyDescent="0.25">
      <c r="A296" s="270"/>
      <c r="B296" s="272"/>
      <c r="C296" s="1142"/>
      <c r="D296" s="277"/>
      <c r="E296" s="277"/>
      <c r="F296" s="277"/>
      <c r="G296" s="277"/>
      <c r="H296" s="278"/>
      <c r="I296" s="1142"/>
      <c r="J296" s="277"/>
      <c r="K296" s="277"/>
      <c r="L296" s="278"/>
      <c r="M296" s="1142"/>
      <c r="N296" s="277"/>
      <c r="O296" s="277"/>
      <c r="P296" s="278"/>
      <c r="Q296" s="272"/>
      <c r="R296" s="272"/>
      <c r="S296" s="272"/>
      <c r="T296" s="272"/>
      <c r="U296" s="272"/>
      <c r="V296" s="12"/>
    </row>
    <row r="297" spans="1:22" ht="20.25" customHeight="1" thickBot="1" x14ac:dyDescent="0.3">
      <c r="A297" s="1143"/>
      <c r="B297" s="1144" t="s">
        <v>171</v>
      </c>
      <c r="C297" s="645">
        <v>53111</v>
      </c>
      <c r="D297" s="1145">
        <v>53113</v>
      </c>
      <c r="E297" s="1146">
        <v>53115</v>
      </c>
      <c r="F297" s="1147">
        <v>53117</v>
      </c>
      <c r="G297" s="1146">
        <v>53119</v>
      </c>
      <c r="H297" s="1145">
        <v>53121</v>
      </c>
      <c r="I297" s="1146">
        <v>53123</v>
      </c>
      <c r="J297" s="1145">
        <v>53125</v>
      </c>
      <c r="K297" s="1146">
        <v>53127</v>
      </c>
      <c r="L297" s="1145">
        <v>53129</v>
      </c>
      <c r="M297" s="1146">
        <v>53173</v>
      </c>
      <c r="N297" s="1145">
        <v>53175</v>
      </c>
      <c r="O297" s="1146">
        <v>53177</v>
      </c>
      <c r="P297" s="1145">
        <v>53179</v>
      </c>
      <c r="Q297" s="1146">
        <v>53225</v>
      </c>
      <c r="R297" s="1145">
        <v>53227</v>
      </c>
      <c r="S297" s="1146">
        <v>53229</v>
      </c>
      <c r="T297" s="1148"/>
      <c r="U297" s="1149"/>
      <c r="V297" s="1150"/>
    </row>
    <row r="298" spans="1:22" ht="9" customHeight="1" thickBot="1" x14ac:dyDescent="0.25">
      <c r="A298" s="270"/>
      <c r="B298" s="1151"/>
      <c r="C298" s="1152"/>
      <c r="D298" s="1153"/>
      <c r="E298" s="1154"/>
      <c r="F298" s="1153"/>
      <c r="G298" s="1154"/>
      <c r="H298" s="1153"/>
      <c r="I298" s="1154"/>
      <c r="J298" s="1153"/>
      <c r="K298" s="1154"/>
      <c r="L298" s="1153"/>
      <c r="M298" s="1154"/>
      <c r="N298" s="1153"/>
      <c r="O298" s="1154"/>
      <c r="P298" s="1153"/>
      <c r="Q298" s="1154"/>
      <c r="R298" s="1153"/>
      <c r="S298" s="1154"/>
      <c r="T298" s="1155"/>
      <c r="U298" s="1156"/>
      <c r="V298" s="12"/>
    </row>
    <row r="299" spans="1:22" ht="27" customHeight="1" x14ac:dyDescent="0.4">
      <c r="A299" s="270"/>
      <c r="B299" s="1227" t="s">
        <v>2</v>
      </c>
      <c r="C299" s="1228">
        <v>6605</v>
      </c>
      <c r="D299" s="1229">
        <v>13593</v>
      </c>
      <c r="E299" s="1230">
        <v>7124</v>
      </c>
      <c r="F299" s="1229">
        <v>9025</v>
      </c>
      <c r="G299" s="1230">
        <v>8698</v>
      </c>
      <c r="H299" s="1229">
        <v>6011</v>
      </c>
      <c r="I299" s="1231">
        <v>10009</v>
      </c>
      <c r="J299" s="1232">
        <v>7690</v>
      </c>
      <c r="K299" s="1231">
        <v>15028</v>
      </c>
      <c r="L299" s="1232">
        <v>6212</v>
      </c>
      <c r="M299" s="1233">
        <v>5305</v>
      </c>
      <c r="N299" s="1234">
        <v>9136</v>
      </c>
      <c r="O299" s="1233">
        <v>9812</v>
      </c>
      <c r="P299" s="1234">
        <v>7425</v>
      </c>
      <c r="Q299" s="1235">
        <v>9682</v>
      </c>
      <c r="R299" s="1236">
        <v>8942</v>
      </c>
      <c r="S299" s="1235">
        <v>12130</v>
      </c>
      <c r="T299" s="1167"/>
      <c r="U299" s="1168"/>
      <c r="V299" s="12"/>
    </row>
    <row r="300" spans="1:22" ht="6.75" customHeight="1" thickBot="1" x14ac:dyDescent="0.25">
      <c r="A300" s="270"/>
      <c r="B300" s="1169"/>
      <c r="C300" s="1237"/>
      <c r="D300" s="1238"/>
      <c r="E300" s="1239"/>
      <c r="F300" s="1238"/>
      <c r="G300" s="1239"/>
      <c r="H300" s="1238"/>
      <c r="I300" s="1239"/>
      <c r="J300" s="1238"/>
      <c r="K300" s="1239"/>
      <c r="L300" s="1238"/>
      <c r="M300" s="1239"/>
      <c r="N300" s="1238"/>
      <c r="O300" s="1239"/>
      <c r="P300" s="1238"/>
      <c r="Q300" s="1239"/>
      <c r="R300" s="1238"/>
      <c r="S300" s="1239"/>
      <c r="T300" s="1173"/>
      <c r="U300" s="1174"/>
      <c r="V300" s="12"/>
    </row>
    <row r="301" spans="1:22" ht="27" customHeight="1" x14ac:dyDescent="0.4">
      <c r="A301" s="270"/>
      <c r="B301" s="1227" t="s">
        <v>3</v>
      </c>
      <c r="C301" s="1228">
        <v>586</v>
      </c>
      <c r="D301" s="1229">
        <v>45665</v>
      </c>
      <c r="E301" s="1230">
        <v>228</v>
      </c>
      <c r="F301" s="1229">
        <v>584</v>
      </c>
      <c r="G301" s="1230">
        <v>722</v>
      </c>
      <c r="H301" s="1229">
        <v>2152</v>
      </c>
      <c r="I301" s="1231">
        <v>421</v>
      </c>
      <c r="J301" s="1232">
        <v>128</v>
      </c>
      <c r="K301" s="1231">
        <v>251</v>
      </c>
      <c r="L301" s="1232">
        <v>175</v>
      </c>
      <c r="M301" s="1233">
        <v>176</v>
      </c>
      <c r="N301" s="1234">
        <v>372</v>
      </c>
      <c r="O301" s="1233">
        <v>223</v>
      </c>
      <c r="P301" s="1234">
        <v>286</v>
      </c>
      <c r="Q301" s="1235">
        <v>336</v>
      </c>
      <c r="R301" s="1236">
        <v>651</v>
      </c>
      <c r="S301" s="1235">
        <v>583</v>
      </c>
      <c r="T301" s="1167"/>
      <c r="U301" s="1168"/>
      <c r="V301" s="12"/>
    </row>
    <row r="302" spans="1:22" ht="6.75" customHeight="1" thickBot="1" x14ac:dyDescent="0.25">
      <c r="A302" s="270"/>
      <c r="B302" s="1169"/>
      <c r="C302" s="1237"/>
      <c r="D302" s="1238"/>
      <c r="E302" s="1239"/>
      <c r="F302" s="1238"/>
      <c r="G302" s="1239"/>
      <c r="H302" s="1238"/>
      <c r="I302" s="1239"/>
      <c r="J302" s="1238"/>
      <c r="K302" s="1239"/>
      <c r="L302" s="1238"/>
      <c r="M302" s="1239"/>
      <c r="N302" s="1238"/>
      <c r="O302" s="1239"/>
      <c r="P302" s="1238"/>
      <c r="Q302" s="1239"/>
      <c r="R302" s="1238"/>
      <c r="S302" s="1239"/>
      <c r="T302" s="1173"/>
      <c r="U302" s="1174"/>
      <c r="V302" s="12"/>
    </row>
    <row r="303" spans="1:22" ht="27" customHeight="1" x14ac:dyDescent="0.4">
      <c r="A303" s="270"/>
      <c r="B303" s="1227" t="s">
        <v>4</v>
      </c>
      <c r="C303" s="1228">
        <v>498</v>
      </c>
      <c r="D303" s="1229">
        <v>310</v>
      </c>
      <c r="E303" s="1230">
        <v>521</v>
      </c>
      <c r="F303" s="1229">
        <v>682</v>
      </c>
      <c r="G303" s="1230">
        <v>454</v>
      </c>
      <c r="H303" s="1229">
        <v>497</v>
      </c>
      <c r="I303" s="1231">
        <v>816</v>
      </c>
      <c r="J303" s="1232">
        <v>558</v>
      </c>
      <c r="K303" s="1231">
        <v>537</v>
      </c>
      <c r="L303" s="1232">
        <v>504</v>
      </c>
      <c r="M303" s="1233">
        <v>349</v>
      </c>
      <c r="N303" s="1234">
        <v>527</v>
      </c>
      <c r="O303" s="1233">
        <v>522</v>
      </c>
      <c r="P303" s="1234">
        <v>485</v>
      </c>
      <c r="Q303" s="1235">
        <v>937</v>
      </c>
      <c r="R303" s="1236">
        <v>821</v>
      </c>
      <c r="S303" s="1235">
        <v>1089</v>
      </c>
      <c r="T303" s="1167"/>
      <c r="U303" s="1168"/>
      <c r="V303" s="12"/>
    </row>
    <row r="304" spans="1:22" ht="6.75" customHeight="1" thickBot="1" x14ac:dyDescent="0.25">
      <c r="A304" s="270"/>
      <c r="B304" s="1169"/>
      <c r="C304" s="1237"/>
      <c r="D304" s="1238"/>
      <c r="E304" s="1239"/>
      <c r="F304" s="1238"/>
      <c r="G304" s="1239"/>
      <c r="H304" s="1238"/>
      <c r="I304" s="1239"/>
      <c r="J304" s="1238"/>
      <c r="K304" s="1239"/>
      <c r="L304" s="1238"/>
      <c r="M304" s="1239"/>
      <c r="N304" s="1238"/>
      <c r="O304" s="1239"/>
      <c r="P304" s="1238"/>
      <c r="Q304" s="1239"/>
      <c r="R304" s="1238"/>
      <c r="S304" s="1239"/>
      <c r="T304" s="1173"/>
      <c r="U304" s="1174"/>
      <c r="V304" s="12"/>
    </row>
    <row r="305" spans="1:22" ht="27" customHeight="1" x14ac:dyDescent="0.4">
      <c r="A305" s="270"/>
      <c r="B305" s="1227" t="s">
        <v>18</v>
      </c>
      <c r="C305" s="1228">
        <v>200</v>
      </c>
      <c r="D305" s="1229">
        <v>6</v>
      </c>
      <c r="E305" s="1230">
        <v>0</v>
      </c>
      <c r="F305" s="1229">
        <v>18</v>
      </c>
      <c r="G305" s="1230">
        <v>0</v>
      </c>
      <c r="H305" s="1229">
        <v>4</v>
      </c>
      <c r="I305" s="1231">
        <v>17</v>
      </c>
      <c r="J305" s="1232">
        <v>1</v>
      </c>
      <c r="K305" s="1231">
        <v>4</v>
      </c>
      <c r="L305" s="1232">
        <v>6</v>
      </c>
      <c r="M305" s="1233">
        <v>1</v>
      </c>
      <c r="N305" s="1234">
        <v>3</v>
      </c>
      <c r="O305" s="1233">
        <v>1</v>
      </c>
      <c r="P305" s="1234">
        <v>0</v>
      </c>
      <c r="Q305" s="1235">
        <v>0</v>
      </c>
      <c r="R305" s="1236">
        <v>1</v>
      </c>
      <c r="S305" s="1235">
        <v>7</v>
      </c>
      <c r="T305" s="1167"/>
      <c r="U305" s="1168"/>
      <c r="V305" s="12"/>
    </row>
    <row r="306" spans="1:22" ht="6.75" customHeight="1" thickBot="1" x14ac:dyDescent="0.25">
      <c r="A306" s="270"/>
      <c r="B306" s="1169"/>
      <c r="C306" s="1237"/>
      <c r="D306" s="1238"/>
      <c r="E306" s="1239"/>
      <c r="F306" s="1238"/>
      <c r="G306" s="1239"/>
      <c r="H306" s="1238"/>
      <c r="I306" s="1239"/>
      <c r="J306" s="1238"/>
      <c r="K306" s="1239"/>
      <c r="L306" s="1238"/>
      <c r="M306" s="1239"/>
      <c r="N306" s="1238"/>
      <c r="O306" s="1239"/>
      <c r="P306" s="1238"/>
      <c r="Q306" s="1239"/>
      <c r="R306" s="1238"/>
      <c r="S306" s="1239"/>
      <c r="T306" s="1173"/>
      <c r="U306" s="1174"/>
      <c r="V306" s="12"/>
    </row>
    <row r="307" spans="1:22" ht="27" customHeight="1" x14ac:dyDescent="0.25">
      <c r="A307" s="270"/>
      <c r="B307" s="1240" t="s">
        <v>106</v>
      </c>
      <c r="C307" s="1228">
        <v>41</v>
      </c>
      <c r="D307" s="1229">
        <v>40</v>
      </c>
      <c r="E307" s="1230">
        <v>37</v>
      </c>
      <c r="F307" s="1229">
        <v>34</v>
      </c>
      <c r="G307" s="1230">
        <v>18</v>
      </c>
      <c r="H307" s="1229">
        <v>62</v>
      </c>
      <c r="I307" s="1231">
        <v>37</v>
      </c>
      <c r="J307" s="1232">
        <v>20</v>
      </c>
      <c r="K307" s="1231">
        <v>20</v>
      </c>
      <c r="L307" s="1232">
        <v>15</v>
      </c>
      <c r="M307" s="1233">
        <v>7</v>
      </c>
      <c r="N307" s="1234">
        <v>28</v>
      </c>
      <c r="O307" s="1233">
        <v>46</v>
      </c>
      <c r="P307" s="1234">
        <v>44</v>
      </c>
      <c r="Q307" s="1235">
        <v>38</v>
      </c>
      <c r="R307" s="1236">
        <v>48</v>
      </c>
      <c r="S307" s="1235">
        <v>53</v>
      </c>
      <c r="T307" s="1167"/>
      <c r="U307" s="1168"/>
      <c r="V307" s="12"/>
    </row>
    <row r="308" spans="1:22" ht="6.75" customHeight="1" thickBot="1" x14ac:dyDescent="0.25">
      <c r="A308" s="270"/>
      <c r="B308" s="1169"/>
      <c r="C308" s="1237"/>
      <c r="D308" s="1238"/>
      <c r="E308" s="1239"/>
      <c r="F308" s="1238"/>
      <c r="G308" s="1239"/>
      <c r="H308" s="1238"/>
      <c r="I308" s="1239"/>
      <c r="J308" s="1238"/>
      <c r="K308" s="1239"/>
      <c r="L308" s="1238"/>
      <c r="M308" s="1239"/>
      <c r="N308" s="1238"/>
      <c r="O308" s="1239"/>
      <c r="P308" s="1238"/>
      <c r="Q308" s="1239"/>
      <c r="R308" s="1238"/>
      <c r="S308" s="1239"/>
      <c r="T308" s="1173"/>
      <c r="U308" s="1174"/>
      <c r="V308" s="12"/>
    </row>
    <row r="309" spans="1:22" ht="27" customHeight="1" x14ac:dyDescent="0.25">
      <c r="A309" s="270"/>
      <c r="B309" s="1240" t="s">
        <v>178</v>
      </c>
      <c r="C309" s="1228">
        <v>27</v>
      </c>
      <c r="D309" s="1229">
        <v>5</v>
      </c>
      <c r="E309" s="1230">
        <v>2</v>
      </c>
      <c r="F309" s="1229">
        <v>5</v>
      </c>
      <c r="G309" s="1230">
        <v>30</v>
      </c>
      <c r="H309" s="1229">
        <v>24</v>
      </c>
      <c r="I309" s="1231">
        <v>6</v>
      </c>
      <c r="J309" s="1232">
        <v>1</v>
      </c>
      <c r="K309" s="1231">
        <v>3</v>
      </c>
      <c r="L309" s="1232">
        <v>1</v>
      </c>
      <c r="M309" s="1233">
        <v>1</v>
      </c>
      <c r="N309" s="1234">
        <v>5</v>
      </c>
      <c r="O309" s="1233">
        <v>0</v>
      </c>
      <c r="P309" s="1234">
        <v>0</v>
      </c>
      <c r="Q309" s="1235">
        <v>5</v>
      </c>
      <c r="R309" s="1236">
        <v>29</v>
      </c>
      <c r="S309" s="1235">
        <v>6</v>
      </c>
      <c r="T309" s="1167"/>
      <c r="U309" s="1168"/>
      <c r="V309" s="12"/>
    </row>
    <row r="310" spans="1:22" ht="6.75" customHeight="1" thickBot="1" x14ac:dyDescent="0.3">
      <c r="A310" s="270"/>
      <c r="B310" s="1175"/>
      <c r="C310" s="1237"/>
      <c r="D310" s="1238"/>
      <c r="E310" s="1239"/>
      <c r="F310" s="1238"/>
      <c r="G310" s="1239"/>
      <c r="H310" s="1238"/>
      <c r="I310" s="1239"/>
      <c r="J310" s="1238"/>
      <c r="K310" s="1239"/>
      <c r="L310" s="1238"/>
      <c r="M310" s="1239"/>
      <c r="N310" s="1238"/>
      <c r="O310" s="1239"/>
      <c r="P310" s="1238"/>
      <c r="Q310" s="1239"/>
      <c r="R310" s="1238"/>
      <c r="S310" s="1239"/>
      <c r="T310" s="1173"/>
      <c r="U310" s="1174"/>
      <c r="V310" s="12"/>
    </row>
    <row r="311" spans="1:22" ht="27" customHeight="1" x14ac:dyDescent="0.25">
      <c r="A311" s="270"/>
      <c r="B311" s="1241" t="s">
        <v>8</v>
      </c>
      <c r="C311" s="1228">
        <v>419</v>
      </c>
      <c r="D311" s="1229">
        <v>1222</v>
      </c>
      <c r="E311" s="1230">
        <v>377</v>
      </c>
      <c r="F311" s="1229">
        <v>697</v>
      </c>
      <c r="G311" s="1230">
        <v>456</v>
      </c>
      <c r="H311" s="1229">
        <v>574</v>
      </c>
      <c r="I311" s="1231">
        <v>682</v>
      </c>
      <c r="J311" s="1232">
        <v>435</v>
      </c>
      <c r="K311" s="1231">
        <v>366</v>
      </c>
      <c r="L311" s="1232">
        <v>316</v>
      </c>
      <c r="M311" s="1233">
        <v>242</v>
      </c>
      <c r="N311" s="1234">
        <v>475</v>
      </c>
      <c r="O311" s="1233">
        <v>469</v>
      </c>
      <c r="P311" s="1234">
        <v>486</v>
      </c>
      <c r="Q311" s="1235">
        <v>662</v>
      </c>
      <c r="R311" s="1236">
        <v>857</v>
      </c>
      <c r="S311" s="1235">
        <v>963</v>
      </c>
      <c r="T311" s="1167"/>
      <c r="U311" s="1168"/>
      <c r="V311" s="12"/>
    </row>
    <row r="312" spans="1:22" ht="6.75" customHeight="1" thickBot="1" x14ac:dyDescent="0.3">
      <c r="A312" s="270"/>
      <c r="B312" s="1175"/>
      <c r="C312" s="1237"/>
      <c r="D312" s="1238"/>
      <c r="E312" s="1239"/>
      <c r="F312" s="1238"/>
      <c r="G312" s="1239"/>
      <c r="H312" s="1238"/>
      <c r="I312" s="1239"/>
      <c r="J312" s="1238"/>
      <c r="K312" s="1239"/>
      <c r="L312" s="1238"/>
      <c r="M312" s="1239"/>
      <c r="N312" s="1238"/>
      <c r="O312" s="1239"/>
      <c r="P312" s="1238"/>
      <c r="Q312" s="1239"/>
      <c r="R312" s="1238"/>
      <c r="S312" s="1239"/>
      <c r="T312" s="1173"/>
      <c r="U312" s="1174"/>
      <c r="V312" s="12"/>
    </row>
    <row r="313" spans="1:22" ht="27" customHeight="1" x14ac:dyDescent="0.25">
      <c r="A313" s="270"/>
      <c r="B313" s="1240" t="s">
        <v>179</v>
      </c>
      <c r="C313" s="1228">
        <v>32</v>
      </c>
      <c r="D313" s="1229">
        <v>273</v>
      </c>
      <c r="E313" s="1230">
        <v>28</v>
      </c>
      <c r="F313" s="1229">
        <v>15</v>
      </c>
      <c r="G313" s="1230">
        <v>124</v>
      </c>
      <c r="H313" s="1229">
        <v>16</v>
      </c>
      <c r="I313" s="1231">
        <v>11</v>
      </c>
      <c r="J313" s="1232">
        <v>4</v>
      </c>
      <c r="K313" s="1231">
        <v>16</v>
      </c>
      <c r="L313" s="1232">
        <v>5</v>
      </c>
      <c r="M313" s="1233">
        <v>6</v>
      </c>
      <c r="N313" s="1234">
        <v>12</v>
      </c>
      <c r="O313" s="1233">
        <v>11</v>
      </c>
      <c r="P313" s="1234">
        <v>7</v>
      </c>
      <c r="Q313" s="1235">
        <v>5</v>
      </c>
      <c r="R313" s="1236">
        <v>19</v>
      </c>
      <c r="S313" s="1235">
        <v>21</v>
      </c>
      <c r="T313" s="1167"/>
      <c r="U313" s="1168"/>
      <c r="V313" s="12"/>
    </row>
    <row r="314" spans="1:22" ht="7.5" customHeight="1" thickBot="1" x14ac:dyDescent="0.3">
      <c r="A314" s="270"/>
      <c r="B314" s="1175"/>
      <c r="C314" s="1170"/>
      <c r="D314" s="1171"/>
      <c r="E314" s="1172"/>
      <c r="F314" s="1171"/>
      <c r="G314" s="1172"/>
      <c r="H314" s="1171"/>
      <c r="I314" s="1172"/>
      <c r="J314" s="1171"/>
      <c r="K314" s="1172"/>
      <c r="L314" s="1171"/>
      <c r="M314" s="1172"/>
      <c r="N314" s="1171"/>
      <c r="O314" s="1172"/>
      <c r="P314" s="1171"/>
      <c r="Q314" s="1172"/>
      <c r="R314" s="1171"/>
      <c r="S314" s="1172"/>
      <c r="T314" s="1173"/>
      <c r="U314" s="1174"/>
      <c r="V314" s="12"/>
    </row>
    <row r="315" spans="1:22" ht="21.75" hidden="1" customHeight="1" x14ac:dyDescent="0.25">
      <c r="A315" s="270"/>
      <c r="B315" s="1157"/>
      <c r="C315" s="1158"/>
      <c r="D315" s="1159"/>
      <c r="E315" s="1160"/>
      <c r="F315" s="1159"/>
      <c r="G315" s="1160"/>
      <c r="H315" s="1159"/>
      <c r="I315" s="1161"/>
      <c r="J315" s="1162"/>
      <c r="K315" s="1161"/>
      <c r="L315" s="1162"/>
      <c r="M315" s="1163"/>
      <c r="N315" s="1164"/>
      <c r="O315" s="1163"/>
      <c r="P315" s="1164"/>
      <c r="Q315" s="1165"/>
      <c r="R315" s="1166"/>
      <c r="S315" s="1165"/>
      <c r="T315" s="1167"/>
      <c r="U315" s="1168"/>
      <c r="V315" s="12"/>
    </row>
    <row r="316" spans="1:22" ht="6.75" hidden="1" customHeight="1" x14ac:dyDescent="0.25">
      <c r="A316" s="270"/>
      <c r="B316" s="1175"/>
      <c r="C316" s="1170"/>
      <c r="D316" s="1171"/>
      <c r="E316" s="1172"/>
      <c r="F316" s="1171"/>
      <c r="G316" s="1172"/>
      <c r="H316" s="1171"/>
      <c r="I316" s="1172"/>
      <c r="J316" s="1171"/>
      <c r="K316" s="1172"/>
      <c r="L316" s="1171"/>
      <c r="M316" s="1172"/>
      <c r="N316" s="1171"/>
      <c r="O316" s="1172"/>
      <c r="P316" s="1171"/>
      <c r="Q316" s="1172"/>
      <c r="R316" s="1171"/>
      <c r="S316" s="1172"/>
      <c r="T316" s="1173"/>
      <c r="U316" s="1174"/>
      <c r="V316" s="12"/>
    </row>
    <row r="317" spans="1:22" ht="21.75" hidden="1" customHeight="1" x14ac:dyDescent="0.25">
      <c r="A317" s="270"/>
      <c r="B317" s="1157"/>
      <c r="C317" s="1158"/>
      <c r="D317" s="1159"/>
      <c r="E317" s="1160"/>
      <c r="F317" s="1159"/>
      <c r="G317" s="1160"/>
      <c r="H317" s="1159"/>
      <c r="I317" s="1161"/>
      <c r="J317" s="1162"/>
      <c r="K317" s="1161"/>
      <c r="L317" s="1162"/>
      <c r="M317" s="1163"/>
      <c r="N317" s="1164"/>
      <c r="O317" s="1163"/>
      <c r="P317" s="1164"/>
      <c r="Q317" s="1165"/>
      <c r="R317" s="1166"/>
      <c r="S317" s="1165"/>
      <c r="T317" s="1167"/>
      <c r="U317" s="1168"/>
      <c r="V317" s="12"/>
    </row>
    <row r="318" spans="1:22" ht="7.5" hidden="1" customHeight="1" x14ac:dyDescent="0.25">
      <c r="A318" s="270"/>
      <c r="B318" s="1175"/>
      <c r="C318" s="1170"/>
      <c r="D318" s="1171"/>
      <c r="E318" s="1172"/>
      <c r="F318" s="1171"/>
      <c r="G318" s="1172"/>
      <c r="H318" s="1171"/>
      <c r="I318" s="1172"/>
      <c r="J318" s="1171"/>
      <c r="K318" s="1172"/>
      <c r="L318" s="1171"/>
      <c r="M318" s="1172"/>
      <c r="N318" s="1171"/>
      <c r="O318" s="1172"/>
      <c r="P318" s="1171"/>
      <c r="Q318" s="1172"/>
      <c r="R318" s="1171"/>
      <c r="S318" s="1172"/>
      <c r="T318" s="1173"/>
      <c r="U318" s="1174"/>
      <c r="V318" s="12"/>
    </row>
    <row r="319" spans="1:22" ht="21.75" hidden="1" customHeight="1" x14ac:dyDescent="0.25">
      <c r="A319" s="270"/>
      <c r="B319" s="1157"/>
      <c r="C319" s="1158"/>
      <c r="D319" s="1159"/>
      <c r="E319" s="1160"/>
      <c r="F319" s="1159"/>
      <c r="G319" s="1160"/>
      <c r="H319" s="1159"/>
      <c r="I319" s="1161"/>
      <c r="J319" s="1162"/>
      <c r="K319" s="1161"/>
      <c r="L319" s="1162"/>
      <c r="M319" s="1163"/>
      <c r="N319" s="1164"/>
      <c r="O319" s="1163"/>
      <c r="P319" s="1164"/>
      <c r="Q319" s="1165"/>
      <c r="R319" s="1166"/>
      <c r="S319" s="1165"/>
      <c r="T319" s="1167"/>
      <c r="U319" s="1168"/>
      <c r="V319" s="12"/>
    </row>
    <row r="320" spans="1:22" ht="7.5" hidden="1" customHeight="1" x14ac:dyDescent="0.25">
      <c r="A320" s="270"/>
      <c r="B320" s="1176"/>
      <c r="C320" s="1177"/>
      <c r="D320" s="1178"/>
      <c r="E320" s="1179"/>
      <c r="F320" s="1178"/>
      <c r="G320" s="1179"/>
      <c r="H320" s="1178"/>
      <c r="I320" s="1179"/>
      <c r="J320" s="1178"/>
      <c r="K320" s="1179"/>
      <c r="L320" s="1178"/>
      <c r="M320" s="1179"/>
      <c r="N320" s="1178"/>
      <c r="O320" s="1179"/>
      <c r="P320" s="1178"/>
      <c r="Q320" s="1179"/>
      <c r="R320" s="1178"/>
      <c r="S320" s="1179"/>
      <c r="T320" s="1180"/>
      <c r="U320" s="1181"/>
      <c r="V320" s="12"/>
    </row>
    <row r="321" spans="1:22" ht="21.75" hidden="1" customHeight="1" x14ac:dyDescent="0.25">
      <c r="A321" s="270"/>
      <c r="B321" s="1157"/>
      <c r="C321" s="1159"/>
      <c r="D321" s="1160"/>
      <c r="E321" s="1159"/>
      <c r="F321" s="1160"/>
      <c r="G321" s="1159"/>
      <c r="H321" s="1160"/>
      <c r="I321" s="1162"/>
      <c r="J321" s="1161"/>
      <c r="K321" s="1162"/>
      <c r="L321" s="1161"/>
      <c r="M321" s="1164"/>
      <c r="N321" s="1163"/>
      <c r="O321" s="1164"/>
      <c r="P321" s="1163"/>
      <c r="Q321" s="1166"/>
      <c r="R321" s="1165"/>
      <c r="S321" s="1166"/>
      <c r="T321" s="1182"/>
      <c r="U321" s="1167"/>
      <c r="V321" s="12"/>
    </row>
    <row r="322" spans="1:22" ht="9" hidden="1" customHeight="1" x14ac:dyDescent="0.2">
      <c r="A322" s="270"/>
      <c r="B322" s="1183"/>
      <c r="C322" s="1184"/>
      <c r="D322" s="1185"/>
      <c r="E322" s="1184"/>
      <c r="F322" s="1185"/>
      <c r="G322" s="1184"/>
      <c r="H322" s="1185"/>
      <c r="I322" s="1184"/>
      <c r="J322" s="1185"/>
      <c r="K322" s="1184"/>
      <c r="L322" s="1185"/>
      <c r="M322" s="1184"/>
      <c r="N322" s="1185"/>
      <c r="O322" s="1184"/>
      <c r="P322" s="1185"/>
      <c r="Q322" s="1184"/>
      <c r="R322" s="1185"/>
      <c r="S322" s="1184"/>
      <c r="T322" s="1186"/>
      <c r="U322" s="1187"/>
      <c r="V322" s="12"/>
    </row>
    <row r="323" spans="1:22" ht="18.75" hidden="1" customHeight="1" x14ac:dyDescent="0.2">
      <c r="A323" s="270"/>
      <c r="B323" s="1188"/>
      <c r="C323" s="1185"/>
      <c r="D323" s="1185"/>
      <c r="E323" s="1185"/>
      <c r="F323" s="1185"/>
      <c r="G323" s="1189" t="s">
        <v>24</v>
      </c>
      <c r="H323" s="1190" t="s">
        <v>28</v>
      </c>
      <c r="I323" s="1191" t="s">
        <v>29</v>
      </c>
      <c r="J323" s="1190" t="s">
        <v>30</v>
      </c>
      <c r="K323" s="1191" t="s">
        <v>31</v>
      </c>
      <c r="L323" s="1190" t="s">
        <v>32</v>
      </c>
      <c r="M323" s="1191" t="s">
        <v>35</v>
      </c>
      <c r="N323" s="1190" t="s">
        <v>36</v>
      </c>
      <c r="O323" s="1191" t="s">
        <v>91</v>
      </c>
      <c r="P323" s="1190" t="s">
        <v>38</v>
      </c>
      <c r="Q323" s="1191" t="s">
        <v>92</v>
      </c>
      <c r="R323" s="1190" t="s">
        <v>93</v>
      </c>
      <c r="S323" s="1192"/>
      <c r="T323" s="1186"/>
      <c r="U323" s="1193"/>
      <c r="V323" s="12"/>
    </row>
    <row r="324" spans="1:22" ht="15.75" hidden="1" thickBot="1" x14ac:dyDescent="0.3">
      <c r="A324" s="270"/>
      <c r="B324" s="1194" t="s">
        <v>172</v>
      </c>
      <c r="C324" s="1194"/>
      <c r="D324" s="1194"/>
      <c r="E324" s="1194"/>
      <c r="F324" s="1194"/>
      <c r="G324" s="1195">
        <f>SUM(C299:H299)</f>
        <v>51056</v>
      </c>
      <c r="H324" s="1196">
        <f>SUM(C301:H301)</f>
        <v>49937</v>
      </c>
      <c r="I324" s="1197">
        <f>SUM(C303:H303)</f>
        <v>2962</v>
      </c>
      <c r="J324" s="1196">
        <f>SUM(C305:H305)</f>
        <v>228</v>
      </c>
      <c r="K324" s="1197">
        <f>SUM(C307:H307)</f>
        <v>232</v>
      </c>
      <c r="L324" s="1196">
        <f>SUM(C309:H309)</f>
        <v>93</v>
      </c>
      <c r="M324" s="1197">
        <f>SUM(C311:H311)</f>
        <v>3745</v>
      </c>
      <c r="N324" s="1196">
        <f>SUM(C313:H313)</f>
        <v>488</v>
      </c>
      <c r="O324" s="1197">
        <f>SUM(C315:H315)</f>
        <v>0</v>
      </c>
      <c r="P324" s="1196">
        <f>SUM(C317:H317)</f>
        <v>0</v>
      </c>
      <c r="Q324" s="1197">
        <f>SUM(C319:H319)</f>
        <v>0</v>
      </c>
      <c r="R324" s="1196">
        <f>SUM(C321:H321)</f>
        <v>0</v>
      </c>
      <c r="S324" s="1198"/>
      <c r="T324" s="1199"/>
      <c r="U324" s="1200"/>
      <c r="V324" s="12"/>
    </row>
    <row r="325" spans="1:22" ht="15.75" hidden="1" customHeight="1" x14ac:dyDescent="0.25">
      <c r="A325" s="275"/>
      <c r="B325" s="1201" t="s">
        <v>173</v>
      </c>
      <c r="C325" s="1202"/>
      <c r="D325" s="1202"/>
      <c r="E325" s="1202"/>
      <c r="F325" s="1202"/>
      <c r="G325" s="1203">
        <f>SUM(I299:L299)</f>
        <v>38939</v>
      </c>
      <c r="H325" s="1204">
        <f>SUM(I301:L301)</f>
        <v>975</v>
      </c>
      <c r="I325" s="1205">
        <f>SUM(I303:L303)</f>
        <v>2415</v>
      </c>
      <c r="J325" s="1204">
        <f>SUM(I305:L305)</f>
        <v>28</v>
      </c>
      <c r="K325" s="1205">
        <f>SUM(I307:L307)</f>
        <v>92</v>
      </c>
      <c r="L325" s="1204">
        <f>SUM(I309:L309)</f>
        <v>11</v>
      </c>
      <c r="M325" s="1205">
        <f>SUM(I311:L311)</f>
        <v>1799</v>
      </c>
      <c r="N325" s="1204">
        <f>SUM(I313:L313)</f>
        <v>36</v>
      </c>
      <c r="O325" s="1205">
        <f>SUM(I315:L315)</f>
        <v>0</v>
      </c>
      <c r="P325" s="1204">
        <f>SUM(I317:L317)</f>
        <v>0</v>
      </c>
      <c r="Q325" s="1205">
        <f>SUM(I319:L319)</f>
        <v>0</v>
      </c>
      <c r="R325" s="1204">
        <f>SUM(I321:L321)</f>
        <v>0</v>
      </c>
      <c r="S325" s="1206"/>
      <c r="T325" s="912"/>
      <c r="U325" s="912"/>
      <c r="V325" s="279"/>
    </row>
    <row r="326" spans="1:22" ht="16.5" hidden="1" customHeight="1" x14ac:dyDescent="0.25">
      <c r="A326" s="1207"/>
      <c r="B326" s="1208" t="s">
        <v>174</v>
      </c>
      <c r="C326" s="1209"/>
      <c r="D326" s="1209"/>
      <c r="E326" s="1209"/>
      <c r="F326" s="1209"/>
      <c r="G326" s="1210">
        <f>SUM(M299:P299)</f>
        <v>31678</v>
      </c>
      <c r="H326" s="1211">
        <f>SUM(M301:P301)</f>
        <v>1057</v>
      </c>
      <c r="I326" s="1212">
        <f>SUM(M303:P303)</f>
        <v>1883</v>
      </c>
      <c r="J326" s="1211">
        <f>SUM(M305:P305)</f>
        <v>5</v>
      </c>
      <c r="K326" s="1212">
        <f>SUM(M307:P307)</f>
        <v>125</v>
      </c>
      <c r="L326" s="1211">
        <f>SUM(M309:P309)</f>
        <v>6</v>
      </c>
      <c r="M326" s="1212">
        <f>SUM(M311:P311)</f>
        <v>1672</v>
      </c>
      <c r="N326" s="1211">
        <f>SUM(M313:P313)</f>
        <v>36</v>
      </c>
      <c r="O326" s="1212">
        <f>SUM(M315:P315)</f>
        <v>0</v>
      </c>
      <c r="P326" s="1211">
        <f>SUM(M317:P317)</f>
        <v>0</v>
      </c>
      <c r="Q326" s="1212">
        <f>SUM(M319:P319)</f>
        <v>0</v>
      </c>
      <c r="R326" s="1211">
        <f>SUM(M321:P321)</f>
        <v>0</v>
      </c>
      <c r="S326" s="1206"/>
      <c r="V326" s="1213"/>
    </row>
    <row r="327" spans="1:22" ht="16.5" hidden="1" customHeight="1" x14ac:dyDescent="0.25">
      <c r="A327" s="1214"/>
      <c r="B327" s="1215" t="s">
        <v>175</v>
      </c>
      <c r="C327" s="1216"/>
      <c r="D327" s="1216"/>
      <c r="E327" s="1216"/>
      <c r="F327" s="1216"/>
      <c r="G327" s="1217">
        <f>SUM(Q299:S299)</f>
        <v>30754</v>
      </c>
      <c r="H327" s="1218">
        <f>SUM(Q301:S301)</f>
        <v>1570</v>
      </c>
      <c r="I327" s="1219">
        <f>SUM(Q303:S303)</f>
        <v>2847</v>
      </c>
      <c r="J327" s="1218">
        <f>SUM(Q305:S305)</f>
        <v>8</v>
      </c>
      <c r="K327" s="1219">
        <f>SUM(Q307:S307)</f>
        <v>139</v>
      </c>
      <c r="L327" s="1218">
        <f>SUM(Q309:S309)</f>
        <v>40</v>
      </c>
      <c r="M327" s="1219">
        <f>SUM(Q311,R311,S311)</f>
        <v>2482</v>
      </c>
      <c r="N327" s="1218">
        <f>SUM(Q313:S313)</f>
        <v>45</v>
      </c>
      <c r="O327" s="1219">
        <f>SUM(Q315:S315)</f>
        <v>0</v>
      </c>
      <c r="P327" s="1218">
        <f>SUM(Q317:S317)</f>
        <v>0</v>
      </c>
      <c r="Q327" s="1219">
        <f>SUM(Q319:S319)</f>
        <v>0</v>
      </c>
      <c r="R327" s="1218">
        <f>SUM(Q321:S321)</f>
        <v>0</v>
      </c>
      <c r="S327" s="1220"/>
      <c r="V327" s="1214"/>
    </row>
    <row r="328" spans="1:22" ht="18.75" customHeight="1" thickBot="1" x14ac:dyDescent="0.3">
      <c r="A328" s="1123"/>
      <c r="B328" s="1221"/>
      <c r="C328" s="1222" t="s">
        <v>176</v>
      </c>
      <c r="D328" s="1222"/>
      <c r="E328" s="1222"/>
      <c r="F328" s="1222"/>
      <c r="G328" s="1223"/>
      <c r="H328" s="1223"/>
      <c r="I328" s="1223"/>
      <c r="J328" s="1223"/>
      <c r="K328" s="1223"/>
      <c r="L328" s="1224"/>
      <c r="M328" s="1224"/>
      <c r="N328" s="1224"/>
      <c r="O328" s="1224"/>
      <c r="P328" s="1224"/>
      <c r="Q328" s="1224"/>
      <c r="R328" s="1224"/>
      <c r="S328" s="1225"/>
      <c r="V328" s="1123"/>
    </row>
    <row r="329" spans="1:22" ht="15" thickBot="1" x14ac:dyDescent="0.25">
      <c r="A329" s="270"/>
      <c r="B329" s="1188"/>
      <c r="C329" s="1185"/>
      <c r="D329" s="1185"/>
      <c r="E329" s="1185"/>
      <c r="F329" s="1185"/>
      <c r="G329" s="1189" t="s">
        <v>2</v>
      </c>
      <c r="H329" s="1190" t="s">
        <v>3</v>
      </c>
      <c r="I329" s="1191" t="s">
        <v>4</v>
      </c>
      <c r="J329" s="1190" t="s">
        <v>18</v>
      </c>
      <c r="K329" s="1191" t="s">
        <v>180</v>
      </c>
      <c r="L329" s="1190" t="s">
        <v>181</v>
      </c>
      <c r="M329" s="1191" t="s">
        <v>182</v>
      </c>
      <c r="N329" s="1190" t="s">
        <v>183</v>
      </c>
      <c r="O329" s="1191"/>
      <c r="P329" s="1190"/>
      <c r="Q329" s="1191"/>
      <c r="R329" s="1190"/>
      <c r="S329" s="1192"/>
      <c r="T329" s="1186"/>
      <c r="U329" s="1193"/>
      <c r="V329" s="12"/>
    </row>
    <row r="330" spans="1:22" ht="15.75" thickBot="1" x14ac:dyDescent="0.3">
      <c r="A330" s="270"/>
      <c r="B330" s="1194" t="s">
        <v>172</v>
      </c>
      <c r="C330" s="1194"/>
      <c r="D330" s="1194"/>
      <c r="E330" s="1194"/>
      <c r="F330" s="1194"/>
      <c r="G330" s="1195">
        <f>SUM(C299:H299)</f>
        <v>51056</v>
      </c>
      <c r="H330" s="1196">
        <f>SUM(C301:H301)</f>
        <v>49937</v>
      </c>
      <c r="I330" s="1197">
        <f>SUM(C303:H303)</f>
        <v>2962</v>
      </c>
      <c r="J330" s="1196">
        <f>SUM(C305:H305)</f>
        <v>228</v>
      </c>
      <c r="K330" s="1197">
        <f>SUM(C307:H307)</f>
        <v>232</v>
      </c>
      <c r="L330" s="1196">
        <f>SUM(C309:H309)</f>
        <v>93</v>
      </c>
      <c r="M330" s="1197">
        <f>SUM(C311:H311)</f>
        <v>3745</v>
      </c>
      <c r="N330" s="1196">
        <f>SUM(C313:H313)</f>
        <v>488</v>
      </c>
      <c r="O330" s="1197"/>
      <c r="P330" s="1196"/>
      <c r="Q330" s="1197"/>
      <c r="R330" s="1196"/>
      <c r="S330" s="1198"/>
      <c r="T330" s="1199"/>
      <c r="U330" s="1200"/>
      <c r="V330" s="12"/>
    </row>
    <row r="331" spans="1:22" ht="15.75" thickBot="1" x14ac:dyDescent="0.3">
      <c r="A331" s="275"/>
      <c r="B331" s="1201" t="s">
        <v>173</v>
      </c>
      <c r="C331" s="1202"/>
      <c r="D331" s="1202"/>
      <c r="E331" s="1202"/>
      <c r="F331" s="1202"/>
      <c r="G331" s="1203">
        <f>SUM(I299:L299)</f>
        <v>38939</v>
      </c>
      <c r="H331" s="1204">
        <f>SUM(I301:L301)</f>
        <v>975</v>
      </c>
      <c r="I331" s="1205">
        <f>SUM(I303:L303)</f>
        <v>2415</v>
      </c>
      <c r="J331" s="1204">
        <f>SUM(I305:L305)</f>
        <v>28</v>
      </c>
      <c r="K331" s="1205">
        <f>SUM(I307:L307)</f>
        <v>92</v>
      </c>
      <c r="L331" s="1204">
        <f>SUM(I309:L309)</f>
        <v>11</v>
      </c>
      <c r="M331" s="1205">
        <f>SUM(I311:L311)</f>
        <v>1799</v>
      </c>
      <c r="N331" s="1204">
        <f>SUM(I313:L313)</f>
        <v>36</v>
      </c>
      <c r="O331" s="1205"/>
      <c r="P331" s="1204"/>
      <c r="Q331" s="1205"/>
      <c r="R331" s="1204"/>
      <c r="S331" s="1206"/>
      <c r="T331" s="912"/>
      <c r="U331" s="912"/>
      <c r="V331" s="279"/>
    </row>
    <row r="332" spans="1:22" ht="15.75" thickBot="1" x14ac:dyDescent="0.3">
      <c r="A332" s="1207"/>
      <c r="B332" s="1208" t="s">
        <v>174</v>
      </c>
      <c r="C332" s="1209"/>
      <c r="D332" s="1209"/>
      <c r="E332" s="1209"/>
      <c r="F332" s="1209"/>
      <c r="G332" s="1210">
        <f>SUM(M299:P299)</f>
        <v>31678</v>
      </c>
      <c r="H332" s="1211">
        <f>SUM(M301:P301)</f>
        <v>1057</v>
      </c>
      <c r="I332" s="1212">
        <f>SUM(M303:P303)</f>
        <v>1883</v>
      </c>
      <c r="J332" s="1211">
        <f>SUM(M305:P305)</f>
        <v>5</v>
      </c>
      <c r="K332" s="1212">
        <f>SUM(M307:P307)</f>
        <v>125</v>
      </c>
      <c r="L332" s="1211">
        <f>SUM(M309:P309)</f>
        <v>6</v>
      </c>
      <c r="M332" s="1212">
        <f>SUM(M311:P311)</f>
        <v>1672</v>
      </c>
      <c r="N332" s="1211">
        <f>SUM(M313:P313)</f>
        <v>36</v>
      </c>
      <c r="O332" s="1212"/>
      <c r="P332" s="1211"/>
      <c r="Q332" s="1212"/>
      <c r="R332" s="1211"/>
      <c r="S332" s="1206"/>
      <c r="V332" s="1213"/>
    </row>
    <row r="333" spans="1:22" ht="18.75" thickBot="1" x14ac:dyDescent="0.3">
      <c r="A333" s="1214"/>
      <c r="B333" s="1215" t="s">
        <v>175</v>
      </c>
      <c r="C333" s="1216"/>
      <c r="D333" s="1216"/>
      <c r="E333" s="1216"/>
      <c r="F333" s="1216"/>
      <c r="G333" s="1217">
        <f>SUM(Q299:S299)</f>
        <v>30754</v>
      </c>
      <c r="H333" s="1218">
        <f>SUM(Q301:S301)</f>
        <v>1570</v>
      </c>
      <c r="I333" s="1219">
        <f>SUM(Q303:S303)</f>
        <v>2847</v>
      </c>
      <c r="J333" s="1218">
        <f>SUM(Q305:S305)</f>
        <v>8</v>
      </c>
      <c r="K333" s="1219">
        <f>SUM(Q307:S307)</f>
        <v>139</v>
      </c>
      <c r="L333" s="1218">
        <f>SUM(Q309:S309)</f>
        <v>40</v>
      </c>
      <c r="M333" s="1219">
        <f>SUM(Q311:S311)</f>
        <v>2482</v>
      </c>
      <c r="N333" s="1218">
        <f>SUM(Q313:S313)</f>
        <v>45</v>
      </c>
      <c r="O333" s="1219"/>
      <c r="P333" s="1218"/>
      <c r="Q333" s="1219"/>
      <c r="R333" s="1218"/>
      <c r="S333" s="1220"/>
      <c r="V333" s="1214"/>
    </row>
    <row r="334" spans="1:22" ht="18.75" thickBot="1" x14ac:dyDescent="0.3">
      <c r="A334" s="1123"/>
      <c r="B334" s="1221"/>
      <c r="C334" s="1222"/>
      <c r="D334" s="1222"/>
      <c r="E334" s="1222"/>
      <c r="F334" s="1222"/>
      <c r="G334" s="1223"/>
      <c r="H334" s="1223"/>
      <c r="I334" s="1223"/>
      <c r="J334" s="1223"/>
      <c r="K334" s="1223"/>
      <c r="L334" s="1224"/>
      <c r="M334" s="1224"/>
      <c r="N334" s="1224"/>
      <c r="O334" s="1224"/>
      <c r="P334" s="1224"/>
      <c r="Q334" s="1224"/>
      <c r="R334" s="1224"/>
      <c r="S334" s="1225"/>
      <c r="V334" s="1123"/>
    </row>
    <row r="338" spans="1:22" ht="2.25" customHeight="1" thickBot="1" x14ac:dyDescent="0.25"/>
    <row r="339" spans="1:22" ht="25.5" customHeight="1" thickBot="1" x14ac:dyDescent="0.35">
      <c r="A339" s="620"/>
      <c r="B339" s="1126" t="s">
        <v>186</v>
      </c>
      <c r="C339" s="1127"/>
      <c r="D339" s="1127"/>
      <c r="E339" s="1127"/>
      <c r="F339" s="1127"/>
      <c r="G339" s="1127"/>
      <c r="H339" s="1127"/>
      <c r="I339" s="1127"/>
      <c r="J339" s="1127"/>
      <c r="K339" s="1127"/>
      <c r="L339" s="1127"/>
      <c r="M339" s="1127"/>
      <c r="N339" s="1127"/>
      <c r="O339" s="1127"/>
      <c r="P339" s="1127"/>
      <c r="Q339" s="1127"/>
      <c r="R339" s="1127"/>
      <c r="S339" s="1127"/>
      <c r="T339" s="273"/>
      <c r="U339" s="273"/>
      <c r="V339" s="6"/>
    </row>
    <row r="340" spans="1:22" ht="34.5" customHeight="1" thickBot="1" x14ac:dyDescent="0.25">
      <c r="A340" s="270">
        <v>0</v>
      </c>
      <c r="B340" s="1128" t="s">
        <v>165</v>
      </c>
      <c r="C340" s="272"/>
      <c r="D340" s="1129"/>
      <c r="E340" s="272"/>
      <c r="F340" s="272"/>
      <c r="G340" s="272"/>
      <c r="H340" s="272"/>
      <c r="I340" s="272"/>
      <c r="J340" s="1226" t="s">
        <v>36</v>
      </c>
      <c r="K340" s="1242"/>
      <c r="L340" s="272"/>
      <c r="M340" s="272"/>
      <c r="N340" s="272"/>
      <c r="O340" s="272"/>
      <c r="P340" s="272"/>
      <c r="Q340" s="272"/>
      <c r="R340" s="272"/>
      <c r="S340" s="272"/>
      <c r="T340" s="272"/>
      <c r="U340" s="272"/>
      <c r="V340" s="12"/>
    </row>
    <row r="341" spans="1:22" ht="13.5" hidden="1" thickBot="1" x14ac:dyDescent="0.25">
      <c r="A341" s="270"/>
      <c r="B341" s="1130"/>
      <c r="C341" s="272"/>
      <c r="D341" s="272"/>
      <c r="E341" s="272"/>
      <c r="F341" s="272"/>
      <c r="G341" s="272"/>
      <c r="H341" s="272"/>
      <c r="I341" s="272"/>
      <c r="J341" s="272"/>
      <c r="K341" s="272"/>
      <c r="L341" s="272"/>
      <c r="M341" s="272"/>
      <c r="N341" s="272"/>
      <c r="O341" s="272"/>
      <c r="P341" s="272"/>
      <c r="Q341" s="272"/>
      <c r="R341" s="272"/>
      <c r="S341" s="272"/>
      <c r="T341" s="272"/>
      <c r="U341" s="272"/>
      <c r="V341" s="12"/>
    </row>
    <row r="342" spans="1:22" ht="13.5" hidden="1" thickBot="1" x14ac:dyDescent="0.25">
      <c r="A342" s="270"/>
      <c r="B342" s="1130"/>
      <c r="C342" s="272"/>
      <c r="D342" s="272"/>
      <c r="E342" s="272"/>
      <c r="F342" s="272"/>
      <c r="G342" s="272"/>
      <c r="H342" s="272"/>
      <c r="I342" s="272"/>
      <c r="J342" s="272"/>
      <c r="K342" s="272"/>
      <c r="L342" s="272"/>
      <c r="M342" s="272"/>
      <c r="N342" s="272"/>
      <c r="O342" s="272"/>
      <c r="P342" s="272"/>
      <c r="Q342" s="272"/>
      <c r="R342" s="272"/>
      <c r="S342" s="272"/>
      <c r="T342" s="272"/>
      <c r="U342" s="272"/>
      <c r="V342" s="12"/>
    </row>
    <row r="343" spans="1:22" ht="27.75" customHeight="1" thickBot="1" x14ac:dyDescent="0.35">
      <c r="A343" s="270"/>
      <c r="B343" s="1131" t="s">
        <v>166</v>
      </c>
      <c r="C343" s="622"/>
      <c r="D343" s="1132" t="s">
        <v>167</v>
      </c>
      <c r="E343" s="622"/>
      <c r="F343" s="622"/>
      <c r="G343" s="622"/>
      <c r="H343" s="624"/>
      <c r="I343" s="1133" t="s">
        <v>168</v>
      </c>
      <c r="J343" s="1134"/>
      <c r="K343" s="1134"/>
      <c r="L343" s="1135"/>
      <c r="M343" s="1136" t="s">
        <v>169</v>
      </c>
      <c r="N343" s="1137"/>
      <c r="O343" s="1137"/>
      <c r="P343" s="1138"/>
      <c r="Q343" s="1139"/>
      <c r="R343" s="1140" t="s">
        <v>170</v>
      </c>
      <c r="S343" s="1141"/>
      <c r="T343" s="272"/>
      <c r="U343" s="272"/>
      <c r="V343" s="12"/>
    </row>
    <row r="344" spans="1:22" ht="51" customHeight="1" thickBot="1" x14ac:dyDescent="0.25">
      <c r="A344" s="270"/>
      <c r="B344" s="272"/>
      <c r="C344" s="1142"/>
      <c r="D344" s="277"/>
      <c r="E344" s="277"/>
      <c r="F344" s="277"/>
      <c r="G344" s="277"/>
      <c r="H344" s="278"/>
      <c r="I344" s="1142"/>
      <c r="J344" s="277"/>
      <c r="K344" s="277"/>
      <c r="L344" s="278"/>
      <c r="M344" s="1142"/>
      <c r="N344" s="277"/>
      <c r="O344" s="277"/>
      <c r="P344" s="278"/>
      <c r="Q344" s="272"/>
      <c r="R344" s="272"/>
      <c r="S344" s="272"/>
      <c r="T344" s="272"/>
      <c r="U344" s="272"/>
      <c r="V344" s="12"/>
    </row>
    <row r="345" spans="1:22" ht="20.25" customHeight="1" thickBot="1" x14ac:dyDescent="0.3">
      <c r="A345" s="1143"/>
      <c r="B345" s="1144" t="s">
        <v>171</v>
      </c>
      <c r="C345" s="645">
        <v>53111</v>
      </c>
      <c r="D345" s="1145">
        <v>53113</v>
      </c>
      <c r="E345" s="1146">
        <v>53115</v>
      </c>
      <c r="F345" s="1147">
        <v>53117</v>
      </c>
      <c r="G345" s="1146">
        <v>53119</v>
      </c>
      <c r="H345" s="1145">
        <v>53121</v>
      </c>
      <c r="I345" s="1146">
        <v>53123</v>
      </c>
      <c r="J345" s="1145">
        <v>53125</v>
      </c>
      <c r="K345" s="1146">
        <v>53127</v>
      </c>
      <c r="L345" s="1145">
        <v>53129</v>
      </c>
      <c r="M345" s="1146">
        <v>53173</v>
      </c>
      <c r="N345" s="1145">
        <v>53175</v>
      </c>
      <c r="O345" s="1146">
        <v>53177</v>
      </c>
      <c r="P345" s="1145">
        <v>53179</v>
      </c>
      <c r="Q345" s="1146">
        <v>53225</v>
      </c>
      <c r="R345" s="1145">
        <v>53227</v>
      </c>
      <c r="S345" s="1146">
        <v>53229</v>
      </c>
      <c r="T345" s="1148"/>
      <c r="U345" s="1149"/>
      <c r="V345" s="1150"/>
    </row>
    <row r="346" spans="1:22" ht="9" customHeight="1" thickBot="1" x14ac:dyDescent="0.25">
      <c r="A346" s="270"/>
      <c r="B346" s="1151"/>
      <c r="C346" s="1152"/>
      <c r="D346" s="1153"/>
      <c r="E346" s="1154"/>
      <c r="F346" s="1153"/>
      <c r="G346" s="1154"/>
      <c r="H346" s="1153"/>
      <c r="I346" s="1154"/>
      <c r="J346" s="1153"/>
      <c r="K346" s="1154"/>
      <c r="L346" s="1153"/>
      <c r="M346" s="1154"/>
      <c r="N346" s="1153"/>
      <c r="O346" s="1154"/>
      <c r="P346" s="1153"/>
      <c r="Q346" s="1154"/>
      <c r="R346" s="1153"/>
      <c r="S346" s="1154"/>
      <c r="T346" s="1155"/>
      <c r="U346" s="1156"/>
      <c r="V346" s="12"/>
    </row>
    <row r="347" spans="1:22" ht="27" customHeight="1" x14ac:dyDescent="0.4">
      <c r="A347" s="270"/>
      <c r="B347" s="1227" t="s">
        <v>2</v>
      </c>
      <c r="C347" s="1228">
        <v>6594</v>
      </c>
      <c r="D347" s="1229">
        <v>13614</v>
      </c>
      <c r="E347" s="1230">
        <v>7133</v>
      </c>
      <c r="F347" s="1229">
        <v>9056</v>
      </c>
      <c r="G347" s="1230">
        <v>8797</v>
      </c>
      <c r="H347" s="1229">
        <v>6021</v>
      </c>
      <c r="I347" s="1231">
        <v>10049</v>
      </c>
      <c r="J347" s="1232">
        <v>7719</v>
      </c>
      <c r="K347" s="1231">
        <v>15044</v>
      </c>
      <c r="L347" s="1232">
        <v>6215</v>
      </c>
      <c r="M347" s="1233">
        <v>5315</v>
      </c>
      <c r="N347" s="1234">
        <v>9158</v>
      </c>
      <c r="O347" s="1233">
        <v>9810</v>
      </c>
      <c r="P347" s="1234">
        <v>7441</v>
      </c>
      <c r="Q347" s="1235">
        <v>9702</v>
      </c>
      <c r="R347" s="1236">
        <v>8960</v>
      </c>
      <c r="S347" s="1235">
        <v>12167</v>
      </c>
      <c r="T347" s="1167"/>
      <c r="U347" s="1168"/>
      <c r="V347" s="12"/>
    </row>
    <row r="348" spans="1:22" ht="6.75" customHeight="1" thickBot="1" x14ac:dyDescent="0.25">
      <c r="A348" s="270"/>
      <c r="B348" s="1169"/>
      <c r="C348" s="1237"/>
      <c r="D348" s="1238"/>
      <c r="E348" s="1239"/>
      <c r="F348" s="1238"/>
      <c r="G348" s="1239"/>
      <c r="H348" s="1238"/>
      <c r="I348" s="1239"/>
      <c r="J348" s="1238"/>
      <c r="K348" s="1239"/>
      <c r="L348" s="1238"/>
      <c r="M348" s="1239"/>
      <c r="N348" s="1238"/>
      <c r="O348" s="1239"/>
      <c r="P348" s="1238"/>
      <c r="Q348" s="1239"/>
      <c r="R348" s="1238"/>
      <c r="S348" s="1239"/>
      <c r="T348" s="1173"/>
      <c r="U348" s="1174"/>
      <c r="V348" s="12"/>
    </row>
    <row r="349" spans="1:22" ht="27" customHeight="1" x14ac:dyDescent="0.4">
      <c r="A349" s="270"/>
      <c r="B349" s="1227" t="s">
        <v>3</v>
      </c>
      <c r="C349" s="1228">
        <v>584</v>
      </c>
      <c r="D349" s="1229">
        <v>45729</v>
      </c>
      <c r="E349" s="1230">
        <v>226</v>
      </c>
      <c r="F349" s="1229">
        <v>587</v>
      </c>
      <c r="G349" s="1230">
        <v>723</v>
      </c>
      <c r="H349" s="1229">
        <v>2225</v>
      </c>
      <c r="I349" s="1231">
        <v>419</v>
      </c>
      <c r="J349" s="1232">
        <v>131</v>
      </c>
      <c r="K349" s="1231">
        <v>257</v>
      </c>
      <c r="L349" s="1232">
        <v>177</v>
      </c>
      <c r="M349" s="1233">
        <v>176</v>
      </c>
      <c r="N349" s="1234">
        <v>369</v>
      </c>
      <c r="O349" s="1233">
        <v>223</v>
      </c>
      <c r="P349" s="1234">
        <v>283</v>
      </c>
      <c r="Q349" s="1235">
        <v>338</v>
      </c>
      <c r="R349" s="1236">
        <v>659</v>
      </c>
      <c r="S349" s="1235">
        <v>577</v>
      </c>
      <c r="T349" s="1167"/>
      <c r="U349" s="1168"/>
      <c r="V349" s="12"/>
    </row>
    <row r="350" spans="1:22" ht="6.75" customHeight="1" thickBot="1" x14ac:dyDescent="0.25">
      <c r="A350" s="270"/>
      <c r="B350" s="1169"/>
      <c r="C350" s="1237"/>
      <c r="D350" s="1238"/>
      <c r="E350" s="1239"/>
      <c r="F350" s="1238"/>
      <c r="G350" s="1239"/>
      <c r="H350" s="1238"/>
      <c r="I350" s="1239"/>
      <c r="J350" s="1238"/>
      <c r="K350" s="1239"/>
      <c r="L350" s="1238"/>
      <c r="M350" s="1239"/>
      <c r="N350" s="1238"/>
      <c r="O350" s="1239"/>
      <c r="P350" s="1238"/>
      <c r="Q350" s="1239"/>
      <c r="R350" s="1238"/>
      <c r="S350" s="1239"/>
      <c r="T350" s="1173"/>
      <c r="U350" s="1174"/>
      <c r="V350" s="12"/>
    </row>
    <row r="351" spans="1:22" ht="27" customHeight="1" x14ac:dyDescent="0.4">
      <c r="A351" s="270"/>
      <c r="B351" s="1227" t="s">
        <v>4</v>
      </c>
      <c r="C351" s="1228">
        <v>501</v>
      </c>
      <c r="D351" s="1229">
        <v>307</v>
      </c>
      <c r="E351" s="1230">
        <v>526</v>
      </c>
      <c r="F351" s="1229">
        <v>682</v>
      </c>
      <c r="G351" s="1230">
        <v>452</v>
      </c>
      <c r="H351" s="1229">
        <v>491</v>
      </c>
      <c r="I351" s="1231">
        <v>820</v>
      </c>
      <c r="J351" s="1232">
        <v>557</v>
      </c>
      <c r="K351" s="1231">
        <v>542</v>
      </c>
      <c r="L351" s="1232">
        <v>508</v>
      </c>
      <c r="M351" s="1233">
        <v>359</v>
      </c>
      <c r="N351" s="1234">
        <v>520</v>
      </c>
      <c r="O351" s="1233">
        <v>517</v>
      </c>
      <c r="P351" s="1234">
        <v>487</v>
      </c>
      <c r="Q351" s="1235">
        <v>941</v>
      </c>
      <c r="R351" s="1236">
        <v>825</v>
      </c>
      <c r="S351" s="1235">
        <v>1085</v>
      </c>
      <c r="T351" s="1167"/>
      <c r="U351" s="1168"/>
      <c r="V351" s="12"/>
    </row>
    <row r="352" spans="1:22" ht="6.75" customHeight="1" thickBot="1" x14ac:dyDescent="0.25">
      <c r="A352" s="270"/>
      <c r="B352" s="1169"/>
      <c r="C352" s="1237"/>
      <c r="D352" s="1238"/>
      <c r="E352" s="1239"/>
      <c r="F352" s="1238"/>
      <c r="G352" s="1239"/>
      <c r="H352" s="1238"/>
      <c r="I352" s="1239"/>
      <c r="J352" s="1238"/>
      <c r="K352" s="1239"/>
      <c r="L352" s="1238"/>
      <c r="M352" s="1239"/>
      <c r="N352" s="1238"/>
      <c r="O352" s="1239"/>
      <c r="P352" s="1238"/>
      <c r="Q352" s="1239"/>
      <c r="R352" s="1238"/>
      <c r="S352" s="1239"/>
      <c r="T352" s="1173"/>
      <c r="U352" s="1174"/>
      <c r="V352" s="12"/>
    </row>
    <row r="353" spans="1:22" ht="27" customHeight="1" x14ac:dyDescent="0.4">
      <c r="A353" s="270"/>
      <c r="B353" s="1227" t="s">
        <v>18</v>
      </c>
      <c r="C353" s="1228">
        <v>200</v>
      </c>
      <c r="D353" s="1229">
        <v>6</v>
      </c>
      <c r="E353" s="1230">
        <v>0</v>
      </c>
      <c r="F353" s="1229">
        <v>18</v>
      </c>
      <c r="G353" s="1230">
        <v>0</v>
      </c>
      <c r="H353" s="1229">
        <v>4</v>
      </c>
      <c r="I353" s="1231">
        <v>17</v>
      </c>
      <c r="J353" s="1232">
        <v>1</v>
      </c>
      <c r="K353" s="1231">
        <v>4</v>
      </c>
      <c r="L353" s="1232">
        <v>6</v>
      </c>
      <c r="M353" s="1233">
        <v>1</v>
      </c>
      <c r="N353" s="1234">
        <v>3</v>
      </c>
      <c r="O353" s="1233">
        <v>1</v>
      </c>
      <c r="P353" s="1234">
        <v>0</v>
      </c>
      <c r="Q353" s="1235">
        <v>0</v>
      </c>
      <c r="R353" s="1236">
        <v>1</v>
      </c>
      <c r="S353" s="1235">
        <v>7</v>
      </c>
      <c r="T353" s="1167"/>
      <c r="U353" s="1168"/>
      <c r="V353" s="12"/>
    </row>
    <row r="354" spans="1:22" ht="6.75" customHeight="1" thickBot="1" x14ac:dyDescent="0.25">
      <c r="A354" s="270"/>
      <c r="B354" s="1169"/>
      <c r="C354" s="1237"/>
      <c r="D354" s="1238"/>
      <c r="E354" s="1239"/>
      <c r="F354" s="1238"/>
      <c r="G354" s="1239"/>
      <c r="H354" s="1238"/>
      <c r="I354" s="1239"/>
      <c r="J354" s="1238"/>
      <c r="K354" s="1239"/>
      <c r="L354" s="1238"/>
      <c r="M354" s="1239"/>
      <c r="N354" s="1238"/>
      <c r="O354" s="1239"/>
      <c r="P354" s="1238"/>
      <c r="Q354" s="1239"/>
      <c r="R354" s="1238"/>
      <c r="S354" s="1239"/>
      <c r="T354" s="1173"/>
      <c r="U354" s="1174"/>
      <c r="V354" s="12"/>
    </row>
    <row r="355" spans="1:22" ht="27" customHeight="1" x14ac:dyDescent="0.25">
      <c r="A355" s="270"/>
      <c r="B355" s="1240" t="s">
        <v>106</v>
      </c>
      <c r="C355" s="1228">
        <v>41</v>
      </c>
      <c r="D355" s="1229">
        <v>40</v>
      </c>
      <c r="E355" s="1230">
        <v>37</v>
      </c>
      <c r="F355" s="1229">
        <v>36</v>
      </c>
      <c r="G355" s="1230">
        <v>18</v>
      </c>
      <c r="H355" s="1229">
        <v>61</v>
      </c>
      <c r="I355" s="1231">
        <v>37</v>
      </c>
      <c r="J355" s="1232">
        <v>20</v>
      </c>
      <c r="K355" s="1231">
        <v>20</v>
      </c>
      <c r="L355" s="1232">
        <v>15</v>
      </c>
      <c r="M355" s="1233">
        <v>7</v>
      </c>
      <c r="N355" s="1234">
        <v>28</v>
      </c>
      <c r="O355" s="1233">
        <v>46</v>
      </c>
      <c r="P355" s="1234">
        <v>44</v>
      </c>
      <c r="Q355" s="1235">
        <v>36</v>
      </c>
      <c r="R355" s="1236">
        <v>47</v>
      </c>
      <c r="S355" s="1235">
        <v>53</v>
      </c>
      <c r="T355" s="1167"/>
      <c r="U355" s="1168"/>
      <c r="V355" s="12"/>
    </row>
    <row r="356" spans="1:22" ht="6.75" customHeight="1" thickBot="1" x14ac:dyDescent="0.25">
      <c r="A356" s="270"/>
      <c r="B356" s="1169"/>
      <c r="C356" s="1237"/>
      <c r="D356" s="1238"/>
      <c r="E356" s="1239"/>
      <c r="F356" s="1238"/>
      <c r="G356" s="1239"/>
      <c r="H356" s="1238"/>
      <c r="I356" s="1239"/>
      <c r="J356" s="1238"/>
      <c r="K356" s="1239"/>
      <c r="L356" s="1238"/>
      <c r="M356" s="1239"/>
      <c r="N356" s="1238"/>
      <c r="O356" s="1239"/>
      <c r="P356" s="1238"/>
      <c r="Q356" s="1239"/>
      <c r="R356" s="1238"/>
      <c r="S356" s="1239"/>
      <c r="T356" s="1173"/>
      <c r="U356" s="1174"/>
      <c r="V356" s="12"/>
    </row>
    <row r="357" spans="1:22" ht="27" customHeight="1" x14ac:dyDescent="0.25">
      <c r="A357" s="270"/>
      <c r="B357" s="1240" t="s">
        <v>178</v>
      </c>
      <c r="C357" s="1228">
        <v>31</v>
      </c>
      <c r="D357" s="1229">
        <v>5</v>
      </c>
      <c r="E357" s="1230">
        <v>2</v>
      </c>
      <c r="F357" s="1229">
        <v>5</v>
      </c>
      <c r="G357" s="1230">
        <v>30</v>
      </c>
      <c r="H357" s="1229">
        <v>25</v>
      </c>
      <c r="I357" s="1231">
        <v>5</v>
      </c>
      <c r="J357" s="1232">
        <v>1</v>
      </c>
      <c r="K357" s="1231">
        <v>3</v>
      </c>
      <c r="L357" s="1232">
        <v>1</v>
      </c>
      <c r="M357" s="1233">
        <v>1</v>
      </c>
      <c r="N357" s="1234">
        <v>5</v>
      </c>
      <c r="O357" s="1233">
        <v>0</v>
      </c>
      <c r="P357" s="1234">
        <v>0</v>
      </c>
      <c r="Q357" s="1235">
        <v>5</v>
      </c>
      <c r="R357" s="1236">
        <v>29</v>
      </c>
      <c r="S357" s="1235">
        <v>6</v>
      </c>
      <c r="T357" s="1167"/>
      <c r="U357" s="1168"/>
      <c r="V357" s="12"/>
    </row>
    <row r="358" spans="1:22" ht="6.75" customHeight="1" thickBot="1" x14ac:dyDescent="0.3">
      <c r="A358" s="270"/>
      <c r="B358" s="1175"/>
      <c r="C358" s="1237"/>
      <c r="D358" s="1238"/>
      <c r="E358" s="1239"/>
      <c r="F358" s="1238"/>
      <c r="G358" s="1239"/>
      <c r="H358" s="1238"/>
      <c r="I358" s="1239"/>
      <c r="J358" s="1238"/>
      <c r="K358" s="1239"/>
      <c r="L358" s="1238"/>
      <c r="M358" s="1239"/>
      <c r="N358" s="1238"/>
      <c r="O358" s="1239"/>
      <c r="P358" s="1238"/>
      <c r="Q358" s="1239"/>
      <c r="R358" s="1238"/>
      <c r="S358" s="1239"/>
      <c r="T358" s="1173"/>
      <c r="U358" s="1174"/>
      <c r="V358" s="12"/>
    </row>
    <row r="359" spans="1:22" ht="27" customHeight="1" x14ac:dyDescent="0.25">
      <c r="A359" s="270"/>
      <c r="B359" s="1241" t="s">
        <v>8</v>
      </c>
      <c r="C359" s="1228">
        <v>426</v>
      </c>
      <c r="D359" s="1229">
        <v>1230</v>
      </c>
      <c r="E359" s="1230">
        <v>379</v>
      </c>
      <c r="F359" s="1229">
        <v>695</v>
      </c>
      <c r="G359" s="1230">
        <v>452</v>
      </c>
      <c r="H359" s="1229">
        <v>577</v>
      </c>
      <c r="I359" s="1231">
        <v>686</v>
      </c>
      <c r="J359" s="1232">
        <v>436</v>
      </c>
      <c r="K359" s="1231">
        <v>369</v>
      </c>
      <c r="L359" s="1232">
        <v>314</v>
      </c>
      <c r="M359" s="1233">
        <v>243</v>
      </c>
      <c r="N359" s="1234">
        <v>478</v>
      </c>
      <c r="O359" s="1233">
        <v>473</v>
      </c>
      <c r="P359" s="1234">
        <v>487</v>
      </c>
      <c r="Q359" s="1235">
        <v>665</v>
      </c>
      <c r="R359" s="1236">
        <v>858</v>
      </c>
      <c r="S359" s="1235">
        <v>964</v>
      </c>
      <c r="T359" s="1167"/>
      <c r="U359" s="1168"/>
      <c r="V359" s="12"/>
    </row>
    <row r="360" spans="1:22" ht="6.75" customHeight="1" thickBot="1" x14ac:dyDescent="0.3">
      <c r="A360" s="270"/>
      <c r="B360" s="1175"/>
      <c r="C360" s="1237"/>
      <c r="D360" s="1238"/>
      <c r="E360" s="1239"/>
      <c r="F360" s="1238"/>
      <c r="G360" s="1239"/>
      <c r="H360" s="1238"/>
      <c r="I360" s="1239"/>
      <c r="J360" s="1238"/>
      <c r="K360" s="1239"/>
      <c r="L360" s="1238"/>
      <c r="M360" s="1239"/>
      <c r="N360" s="1238"/>
      <c r="O360" s="1239"/>
      <c r="P360" s="1238"/>
      <c r="Q360" s="1239"/>
      <c r="R360" s="1238"/>
      <c r="S360" s="1239"/>
      <c r="T360" s="1173"/>
      <c r="U360" s="1174"/>
      <c r="V360" s="12"/>
    </row>
    <row r="361" spans="1:22" ht="27" customHeight="1" x14ac:dyDescent="0.25">
      <c r="A361" s="270"/>
      <c r="B361" s="1240" t="s">
        <v>179</v>
      </c>
      <c r="C361" s="1228">
        <v>30</v>
      </c>
      <c r="D361" s="1229">
        <v>273</v>
      </c>
      <c r="E361" s="1230">
        <v>28</v>
      </c>
      <c r="F361" s="1229">
        <v>16</v>
      </c>
      <c r="G361" s="1230">
        <v>124</v>
      </c>
      <c r="H361" s="1229">
        <v>18</v>
      </c>
      <c r="I361" s="1231">
        <v>11</v>
      </c>
      <c r="J361" s="1232">
        <v>4</v>
      </c>
      <c r="K361" s="1231">
        <v>12</v>
      </c>
      <c r="L361" s="1232">
        <v>5</v>
      </c>
      <c r="M361" s="1233">
        <v>6</v>
      </c>
      <c r="N361" s="1234">
        <v>15</v>
      </c>
      <c r="O361" s="1233">
        <v>10</v>
      </c>
      <c r="P361" s="1234">
        <v>7</v>
      </c>
      <c r="Q361" s="1235">
        <v>6</v>
      </c>
      <c r="R361" s="1236">
        <v>19</v>
      </c>
      <c r="S361" s="1235">
        <v>21</v>
      </c>
      <c r="T361" s="1167"/>
      <c r="U361" s="1168"/>
      <c r="V361" s="12"/>
    </row>
    <row r="362" spans="1:22" ht="7.5" customHeight="1" thickBot="1" x14ac:dyDescent="0.3">
      <c r="A362" s="270"/>
      <c r="B362" s="1175"/>
      <c r="C362" s="1170"/>
      <c r="D362" s="1171"/>
      <c r="E362" s="1172"/>
      <c r="F362" s="1171"/>
      <c r="G362" s="1172"/>
      <c r="H362" s="1171"/>
      <c r="I362" s="1172"/>
      <c r="J362" s="1171"/>
      <c r="K362" s="1172"/>
      <c r="L362" s="1171"/>
      <c r="M362" s="1172"/>
      <c r="N362" s="1171"/>
      <c r="O362" s="1172"/>
      <c r="P362" s="1171"/>
      <c r="Q362" s="1172"/>
      <c r="R362" s="1171"/>
      <c r="S362" s="1172"/>
      <c r="T362" s="1173"/>
      <c r="U362" s="1174"/>
      <c r="V362" s="12"/>
    </row>
    <row r="363" spans="1:22" ht="21.75" hidden="1" customHeight="1" x14ac:dyDescent="0.25">
      <c r="A363" s="270"/>
      <c r="B363" s="1157"/>
      <c r="C363" s="1158"/>
      <c r="D363" s="1159"/>
      <c r="E363" s="1160"/>
      <c r="F363" s="1159"/>
      <c r="G363" s="1160"/>
      <c r="H363" s="1159"/>
      <c r="I363" s="1161"/>
      <c r="J363" s="1162"/>
      <c r="K363" s="1161"/>
      <c r="L363" s="1162"/>
      <c r="M363" s="1163"/>
      <c r="N363" s="1164"/>
      <c r="O363" s="1163"/>
      <c r="P363" s="1164"/>
      <c r="Q363" s="1165"/>
      <c r="R363" s="1166"/>
      <c r="S363" s="1165"/>
      <c r="T363" s="1167"/>
      <c r="U363" s="1168"/>
      <c r="V363" s="12"/>
    </row>
    <row r="364" spans="1:22" ht="6.75" hidden="1" customHeight="1" x14ac:dyDescent="0.25">
      <c r="A364" s="270"/>
      <c r="B364" s="1175"/>
      <c r="C364" s="1170"/>
      <c r="D364" s="1171"/>
      <c r="E364" s="1172"/>
      <c r="F364" s="1171"/>
      <c r="G364" s="1172"/>
      <c r="H364" s="1171"/>
      <c r="I364" s="1172"/>
      <c r="J364" s="1171"/>
      <c r="K364" s="1172"/>
      <c r="L364" s="1171"/>
      <c r="M364" s="1172"/>
      <c r="N364" s="1171"/>
      <c r="O364" s="1172"/>
      <c r="P364" s="1171"/>
      <c r="Q364" s="1172"/>
      <c r="R364" s="1171"/>
      <c r="S364" s="1172"/>
      <c r="T364" s="1173"/>
      <c r="U364" s="1174"/>
      <c r="V364" s="12"/>
    </row>
    <row r="365" spans="1:22" ht="21.75" hidden="1" customHeight="1" x14ac:dyDescent="0.25">
      <c r="A365" s="270"/>
      <c r="B365" s="1157"/>
      <c r="C365" s="1158"/>
      <c r="D365" s="1159"/>
      <c r="E365" s="1160"/>
      <c r="F365" s="1159"/>
      <c r="G365" s="1160"/>
      <c r="H365" s="1159"/>
      <c r="I365" s="1161"/>
      <c r="J365" s="1162"/>
      <c r="K365" s="1161"/>
      <c r="L365" s="1162"/>
      <c r="M365" s="1163"/>
      <c r="N365" s="1164"/>
      <c r="O365" s="1163"/>
      <c r="P365" s="1164"/>
      <c r="Q365" s="1165"/>
      <c r="R365" s="1166"/>
      <c r="S365" s="1165"/>
      <c r="T365" s="1167"/>
      <c r="U365" s="1168"/>
      <c r="V365" s="12"/>
    </row>
    <row r="366" spans="1:22" ht="7.5" hidden="1" customHeight="1" x14ac:dyDescent="0.25">
      <c r="A366" s="270"/>
      <c r="B366" s="1175"/>
      <c r="C366" s="1170"/>
      <c r="D366" s="1171"/>
      <c r="E366" s="1172"/>
      <c r="F366" s="1171"/>
      <c r="G366" s="1172"/>
      <c r="H366" s="1171"/>
      <c r="I366" s="1172"/>
      <c r="J366" s="1171"/>
      <c r="K366" s="1172"/>
      <c r="L366" s="1171"/>
      <c r="M366" s="1172"/>
      <c r="N366" s="1171"/>
      <c r="O366" s="1172"/>
      <c r="P366" s="1171"/>
      <c r="Q366" s="1172"/>
      <c r="R366" s="1171"/>
      <c r="S366" s="1172"/>
      <c r="T366" s="1173"/>
      <c r="U366" s="1174"/>
      <c r="V366" s="12"/>
    </row>
    <row r="367" spans="1:22" ht="21.75" hidden="1" customHeight="1" x14ac:dyDescent="0.25">
      <c r="A367" s="270"/>
      <c r="B367" s="1157"/>
      <c r="C367" s="1158"/>
      <c r="D367" s="1159"/>
      <c r="E367" s="1160"/>
      <c r="F367" s="1159"/>
      <c r="G367" s="1160"/>
      <c r="H367" s="1159"/>
      <c r="I367" s="1161"/>
      <c r="J367" s="1162"/>
      <c r="K367" s="1161"/>
      <c r="L367" s="1162"/>
      <c r="M367" s="1163"/>
      <c r="N367" s="1164"/>
      <c r="O367" s="1163"/>
      <c r="P367" s="1164"/>
      <c r="Q367" s="1165"/>
      <c r="R367" s="1166"/>
      <c r="S367" s="1165"/>
      <c r="T367" s="1167"/>
      <c r="U367" s="1168"/>
      <c r="V367" s="12"/>
    </row>
    <row r="368" spans="1:22" ht="7.5" hidden="1" customHeight="1" x14ac:dyDescent="0.25">
      <c r="A368" s="270"/>
      <c r="B368" s="1176"/>
      <c r="C368" s="1177"/>
      <c r="D368" s="1178"/>
      <c r="E368" s="1179"/>
      <c r="F368" s="1178"/>
      <c r="G368" s="1179"/>
      <c r="H368" s="1178"/>
      <c r="I368" s="1179"/>
      <c r="J368" s="1178"/>
      <c r="K368" s="1179"/>
      <c r="L368" s="1178"/>
      <c r="M368" s="1179"/>
      <c r="N368" s="1178"/>
      <c r="O368" s="1179"/>
      <c r="P368" s="1178"/>
      <c r="Q368" s="1179"/>
      <c r="R368" s="1178"/>
      <c r="S368" s="1179"/>
      <c r="T368" s="1180"/>
      <c r="U368" s="1181"/>
      <c r="V368" s="12"/>
    </row>
    <row r="369" spans="1:22" ht="21.75" hidden="1" customHeight="1" x14ac:dyDescent="0.25">
      <c r="A369" s="270"/>
      <c r="B369" s="1157"/>
      <c r="C369" s="1159"/>
      <c r="D369" s="1160"/>
      <c r="E369" s="1159"/>
      <c r="F369" s="1160"/>
      <c r="G369" s="1159"/>
      <c r="H369" s="1160"/>
      <c r="I369" s="1162"/>
      <c r="J369" s="1161"/>
      <c r="K369" s="1162"/>
      <c r="L369" s="1161"/>
      <c r="M369" s="1164"/>
      <c r="N369" s="1163"/>
      <c r="O369" s="1164"/>
      <c r="P369" s="1163"/>
      <c r="Q369" s="1166"/>
      <c r="R369" s="1165"/>
      <c r="S369" s="1166"/>
      <c r="T369" s="1182"/>
      <c r="U369" s="1167"/>
      <c r="V369" s="12"/>
    </row>
    <row r="370" spans="1:22" ht="9" hidden="1" customHeight="1" x14ac:dyDescent="0.2">
      <c r="A370" s="270"/>
      <c r="B370" s="1183"/>
      <c r="C370" s="1184"/>
      <c r="D370" s="1185"/>
      <c r="E370" s="1184"/>
      <c r="F370" s="1185"/>
      <c r="G370" s="1184"/>
      <c r="H370" s="1185"/>
      <c r="I370" s="1184"/>
      <c r="J370" s="1185"/>
      <c r="K370" s="1184"/>
      <c r="L370" s="1185"/>
      <c r="M370" s="1184"/>
      <c r="N370" s="1185"/>
      <c r="O370" s="1184"/>
      <c r="P370" s="1185"/>
      <c r="Q370" s="1184"/>
      <c r="R370" s="1185"/>
      <c r="S370" s="1184"/>
      <c r="T370" s="1186"/>
      <c r="U370" s="1187"/>
      <c r="V370" s="12"/>
    </row>
    <row r="371" spans="1:22" ht="18.75" hidden="1" customHeight="1" x14ac:dyDescent="0.2">
      <c r="A371" s="270"/>
      <c r="B371" s="1188"/>
      <c r="C371" s="1185"/>
      <c r="D371" s="1185"/>
      <c r="E371" s="1185"/>
      <c r="F371" s="1185"/>
      <c r="G371" s="1189" t="s">
        <v>24</v>
      </c>
      <c r="H371" s="1190" t="s">
        <v>28</v>
      </c>
      <c r="I371" s="1191" t="s">
        <v>29</v>
      </c>
      <c r="J371" s="1190" t="s">
        <v>30</v>
      </c>
      <c r="K371" s="1191" t="s">
        <v>31</v>
      </c>
      <c r="L371" s="1190" t="s">
        <v>32</v>
      </c>
      <c r="M371" s="1191" t="s">
        <v>35</v>
      </c>
      <c r="N371" s="1190" t="s">
        <v>36</v>
      </c>
      <c r="O371" s="1191" t="s">
        <v>91</v>
      </c>
      <c r="P371" s="1190" t="s">
        <v>38</v>
      </c>
      <c r="Q371" s="1191" t="s">
        <v>92</v>
      </c>
      <c r="R371" s="1190" t="s">
        <v>93</v>
      </c>
      <c r="S371" s="1192"/>
      <c r="T371" s="1186"/>
      <c r="U371" s="1193"/>
      <c r="V371" s="12"/>
    </row>
    <row r="372" spans="1:22" ht="15.75" hidden="1" thickBot="1" x14ac:dyDescent="0.3">
      <c r="A372" s="270"/>
      <c r="B372" s="1194" t="s">
        <v>172</v>
      </c>
      <c r="C372" s="1194"/>
      <c r="D372" s="1194"/>
      <c r="E372" s="1194"/>
      <c r="F372" s="1194"/>
      <c r="G372" s="1195">
        <f>SUM(C347:H347)</f>
        <v>51215</v>
      </c>
      <c r="H372" s="1196">
        <f>SUM(C349:H349)</f>
        <v>50074</v>
      </c>
      <c r="I372" s="1197">
        <f>SUM(C351:H351)</f>
        <v>2959</v>
      </c>
      <c r="J372" s="1196">
        <f>SUM(C353:H353)</f>
        <v>228</v>
      </c>
      <c r="K372" s="1197">
        <f>SUM(C355:H355)</f>
        <v>233</v>
      </c>
      <c r="L372" s="1196">
        <f>SUM(C357:H357)</f>
        <v>98</v>
      </c>
      <c r="M372" s="1197">
        <f>SUM(C359:H359)</f>
        <v>3759</v>
      </c>
      <c r="N372" s="1196">
        <f>SUM(C361:H361)</f>
        <v>489</v>
      </c>
      <c r="O372" s="1197">
        <f>SUM(C363:H363)</f>
        <v>0</v>
      </c>
      <c r="P372" s="1196">
        <f>SUM(C365:H365)</f>
        <v>0</v>
      </c>
      <c r="Q372" s="1197">
        <f>SUM(C367:H367)</f>
        <v>0</v>
      </c>
      <c r="R372" s="1196">
        <f>SUM(C369:H369)</f>
        <v>0</v>
      </c>
      <c r="S372" s="1198"/>
      <c r="T372" s="1199"/>
      <c r="U372" s="1200"/>
      <c r="V372" s="12"/>
    </row>
    <row r="373" spans="1:22" ht="15.75" hidden="1" customHeight="1" x14ac:dyDescent="0.25">
      <c r="A373" s="275"/>
      <c r="B373" s="1201" t="s">
        <v>173</v>
      </c>
      <c r="C373" s="1202"/>
      <c r="D373" s="1202"/>
      <c r="E373" s="1202"/>
      <c r="F373" s="1202"/>
      <c r="G373" s="1203">
        <f>SUM(I347:L347)</f>
        <v>39027</v>
      </c>
      <c r="H373" s="1204">
        <f>SUM(I349:L349)</f>
        <v>984</v>
      </c>
      <c r="I373" s="1205">
        <f>SUM(I351:L351)</f>
        <v>2427</v>
      </c>
      <c r="J373" s="1204">
        <f>SUM(I353:L353)</f>
        <v>28</v>
      </c>
      <c r="K373" s="1205">
        <f>SUM(I355:L355)</f>
        <v>92</v>
      </c>
      <c r="L373" s="1204">
        <f>SUM(I357:L357)</f>
        <v>10</v>
      </c>
      <c r="M373" s="1205">
        <f>SUM(I359:L359)</f>
        <v>1805</v>
      </c>
      <c r="N373" s="1204">
        <f>SUM(I361:L361)</f>
        <v>32</v>
      </c>
      <c r="O373" s="1205">
        <f>SUM(I363:L363)</f>
        <v>0</v>
      </c>
      <c r="P373" s="1204">
        <f>SUM(I365:L365)</f>
        <v>0</v>
      </c>
      <c r="Q373" s="1205">
        <f>SUM(I367:L367)</f>
        <v>0</v>
      </c>
      <c r="R373" s="1204">
        <f>SUM(I369:L369)</f>
        <v>0</v>
      </c>
      <c r="S373" s="1206"/>
      <c r="T373" s="912"/>
      <c r="U373" s="912"/>
      <c r="V373" s="279"/>
    </row>
    <row r="374" spans="1:22" ht="16.5" hidden="1" customHeight="1" x14ac:dyDescent="0.25">
      <c r="A374" s="1207"/>
      <c r="B374" s="1208" t="s">
        <v>174</v>
      </c>
      <c r="C374" s="1209"/>
      <c r="D374" s="1209"/>
      <c r="E374" s="1209"/>
      <c r="F374" s="1209"/>
      <c r="G374" s="1210">
        <f>SUM(M347:P347)</f>
        <v>31724</v>
      </c>
      <c r="H374" s="1211">
        <f>SUM(M349:P349)</f>
        <v>1051</v>
      </c>
      <c r="I374" s="1212">
        <f>SUM(M351:P351)</f>
        <v>1883</v>
      </c>
      <c r="J374" s="1211">
        <f>SUM(M353:P353)</f>
        <v>5</v>
      </c>
      <c r="K374" s="1212">
        <f>SUM(M355:P355)</f>
        <v>125</v>
      </c>
      <c r="L374" s="1211">
        <f>SUM(M357:P357)</f>
        <v>6</v>
      </c>
      <c r="M374" s="1212">
        <f>SUM(M359:P359)</f>
        <v>1681</v>
      </c>
      <c r="N374" s="1211">
        <f>SUM(M361:P361)</f>
        <v>38</v>
      </c>
      <c r="O374" s="1212">
        <f>SUM(M363:P363)</f>
        <v>0</v>
      </c>
      <c r="P374" s="1211">
        <f>SUM(M365:P365)</f>
        <v>0</v>
      </c>
      <c r="Q374" s="1212">
        <f>SUM(M367:P367)</f>
        <v>0</v>
      </c>
      <c r="R374" s="1211">
        <f>SUM(M369:P369)</f>
        <v>0</v>
      </c>
      <c r="S374" s="1206"/>
      <c r="V374" s="1213"/>
    </row>
    <row r="375" spans="1:22" ht="16.5" hidden="1" customHeight="1" x14ac:dyDescent="0.25">
      <c r="A375" s="1214"/>
      <c r="B375" s="1215" t="s">
        <v>175</v>
      </c>
      <c r="C375" s="1216"/>
      <c r="D375" s="1216"/>
      <c r="E375" s="1216"/>
      <c r="F375" s="1216"/>
      <c r="G375" s="1217">
        <f>SUM(Q347:S347)</f>
        <v>30829</v>
      </c>
      <c r="H375" s="1218">
        <f>SUM(Q349:S349)</f>
        <v>1574</v>
      </c>
      <c r="I375" s="1219">
        <f>SUM(Q351:S351)</f>
        <v>2851</v>
      </c>
      <c r="J375" s="1218">
        <f>SUM(Q353:S353)</f>
        <v>8</v>
      </c>
      <c r="K375" s="1219">
        <f>SUM(Q355:S355)</f>
        <v>136</v>
      </c>
      <c r="L375" s="1218">
        <f>SUM(Q357:S357)</f>
        <v>40</v>
      </c>
      <c r="M375" s="1219">
        <f>SUM(Q359,R359,S359)</f>
        <v>2487</v>
      </c>
      <c r="N375" s="1218">
        <f>SUM(Q361:S361)</f>
        <v>46</v>
      </c>
      <c r="O375" s="1219">
        <f>SUM(Q363:S363)</f>
        <v>0</v>
      </c>
      <c r="P375" s="1218">
        <f>SUM(Q365:S365)</f>
        <v>0</v>
      </c>
      <c r="Q375" s="1219">
        <f>SUM(Q367:S367)</f>
        <v>0</v>
      </c>
      <c r="R375" s="1218">
        <f>SUM(Q369:S369)</f>
        <v>0</v>
      </c>
      <c r="S375" s="1220"/>
      <c r="V375" s="1214"/>
    </row>
    <row r="376" spans="1:22" ht="18.75" customHeight="1" thickBot="1" x14ac:dyDescent="0.3">
      <c r="A376" s="1123"/>
      <c r="B376" s="1221"/>
      <c r="C376" s="1222" t="s">
        <v>176</v>
      </c>
      <c r="D376" s="1222"/>
      <c r="E376" s="1222"/>
      <c r="F376" s="1222"/>
      <c r="G376" s="1223"/>
      <c r="H376" s="1223"/>
      <c r="I376" s="1223"/>
      <c r="J376" s="1223"/>
      <c r="K376" s="1223"/>
      <c r="L376" s="1224"/>
      <c r="M376" s="1224"/>
      <c r="N376" s="1224"/>
      <c r="O376" s="1224"/>
      <c r="P376" s="1224"/>
      <c r="Q376" s="1224"/>
      <c r="R376" s="1224"/>
      <c r="S376" s="1225"/>
      <c r="V376" s="1123"/>
    </row>
    <row r="377" spans="1:22" ht="15" thickBot="1" x14ac:dyDescent="0.25">
      <c r="A377" s="270"/>
      <c r="B377" s="1188"/>
      <c r="C377" s="1185"/>
      <c r="D377" s="1185"/>
      <c r="E377" s="1185"/>
      <c r="F377" s="1185"/>
      <c r="G377" s="1189" t="s">
        <v>2</v>
      </c>
      <c r="H377" s="1190" t="s">
        <v>3</v>
      </c>
      <c r="I377" s="1191" t="s">
        <v>4</v>
      </c>
      <c r="J377" s="1190" t="s">
        <v>18</v>
      </c>
      <c r="K377" s="1191" t="s">
        <v>180</v>
      </c>
      <c r="L377" s="1190" t="s">
        <v>181</v>
      </c>
      <c r="M377" s="1191" t="s">
        <v>182</v>
      </c>
      <c r="N377" s="1190" t="s">
        <v>183</v>
      </c>
      <c r="O377" s="1191"/>
      <c r="P377" s="1190"/>
      <c r="Q377" s="1191"/>
      <c r="R377" s="1190"/>
      <c r="S377" s="1192"/>
      <c r="T377" s="1186"/>
      <c r="U377" s="1193"/>
      <c r="V377" s="12"/>
    </row>
    <row r="378" spans="1:22" ht="15.75" thickBot="1" x14ac:dyDescent="0.3">
      <c r="A378" s="270"/>
      <c r="B378" s="1194" t="s">
        <v>172</v>
      </c>
      <c r="C378" s="1194"/>
      <c r="D378" s="1194"/>
      <c r="E378" s="1194"/>
      <c r="F378" s="1194"/>
      <c r="G378" s="1195">
        <f>SUM(C347:H347)</f>
        <v>51215</v>
      </c>
      <c r="H378" s="1196">
        <f>SUM(C349:H349)</f>
        <v>50074</v>
      </c>
      <c r="I378" s="1197">
        <f>SUM(C351:H351)</f>
        <v>2959</v>
      </c>
      <c r="J378" s="1196">
        <f>SUM(C353:H353)</f>
        <v>228</v>
      </c>
      <c r="K378" s="1197">
        <f>SUM(C355:H355)</f>
        <v>233</v>
      </c>
      <c r="L378" s="1196">
        <f>SUM(C357:H357)</f>
        <v>98</v>
      </c>
      <c r="M378" s="1197">
        <f>SUM(C359:H359)</f>
        <v>3759</v>
      </c>
      <c r="N378" s="1196">
        <f>SUM(C361:H361)</f>
        <v>489</v>
      </c>
      <c r="O378" s="1197"/>
      <c r="P378" s="1196"/>
      <c r="Q378" s="1197"/>
      <c r="R378" s="1196"/>
      <c r="S378" s="1198"/>
      <c r="T378" s="1199"/>
      <c r="U378" s="1200"/>
      <c r="V378" s="12"/>
    </row>
    <row r="379" spans="1:22" ht="15.75" thickBot="1" x14ac:dyDescent="0.3">
      <c r="A379" s="275"/>
      <c r="B379" s="1201" t="s">
        <v>173</v>
      </c>
      <c r="C379" s="1202"/>
      <c r="D379" s="1202"/>
      <c r="E379" s="1202"/>
      <c r="F379" s="1202"/>
      <c r="G379" s="1203">
        <f>SUM(I347:L347)</f>
        <v>39027</v>
      </c>
      <c r="H379" s="1204">
        <f>SUM(I349:L349)</f>
        <v>984</v>
      </c>
      <c r="I379" s="1205">
        <f>SUM(I351:L351)</f>
        <v>2427</v>
      </c>
      <c r="J379" s="1204">
        <f>SUM(I353:L353)</f>
        <v>28</v>
      </c>
      <c r="K379" s="1205">
        <f>SUM(I355:L355)</f>
        <v>92</v>
      </c>
      <c r="L379" s="1204">
        <f>SUM(I357:L357)</f>
        <v>10</v>
      </c>
      <c r="M379" s="1205">
        <f>SUM(I359:L359)</f>
        <v>1805</v>
      </c>
      <c r="N379" s="1204">
        <f>SUM(I361:L361)</f>
        <v>32</v>
      </c>
      <c r="O379" s="1205"/>
      <c r="P379" s="1204"/>
      <c r="Q379" s="1205"/>
      <c r="R379" s="1204"/>
      <c r="S379" s="1206"/>
      <c r="T379" s="912"/>
      <c r="U379" s="912"/>
      <c r="V379" s="279"/>
    </row>
    <row r="380" spans="1:22" ht="15.75" thickBot="1" x14ac:dyDescent="0.3">
      <c r="A380" s="1207"/>
      <c r="B380" s="1208" t="s">
        <v>174</v>
      </c>
      <c r="C380" s="1209"/>
      <c r="D380" s="1209"/>
      <c r="E380" s="1209"/>
      <c r="F380" s="1209"/>
      <c r="G380" s="1210">
        <f>SUM(M347:P347)</f>
        <v>31724</v>
      </c>
      <c r="H380" s="1211">
        <f>SUM(M349:P349)</f>
        <v>1051</v>
      </c>
      <c r="I380" s="1212">
        <f>SUM(M351:P351)</f>
        <v>1883</v>
      </c>
      <c r="J380" s="1211">
        <f>SUM(M353:P353)</f>
        <v>5</v>
      </c>
      <c r="K380" s="1212">
        <f>SUM(M355:P355)</f>
        <v>125</v>
      </c>
      <c r="L380" s="1211">
        <f>SUM(M357:P357)</f>
        <v>6</v>
      </c>
      <c r="M380" s="1212">
        <f>SUM(M359:P359)</f>
        <v>1681</v>
      </c>
      <c r="N380" s="1211">
        <f>SUM(M361:P361)</f>
        <v>38</v>
      </c>
      <c r="O380" s="1212"/>
      <c r="P380" s="1211"/>
      <c r="Q380" s="1212"/>
      <c r="R380" s="1211"/>
      <c r="S380" s="1206"/>
      <c r="V380" s="1213"/>
    </row>
    <row r="381" spans="1:22" ht="18.75" thickBot="1" x14ac:dyDescent="0.3">
      <c r="A381" s="1214"/>
      <c r="B381" s="1215" t="s">
        <v>175</v>
      </c>
      <c r="C381" s="1216"/>
      <c r="D381" s="1216"/>
      <c r="E381" s="1216"/>
      <c r="F381" s="1216"/>
      <c r="G381" s="1217">
        <f>SUM(Q347:S347)</f>
        <v>30829</v>
      </c>
      <c r="H381" s="1218">
        <f>SUM(Q349:S349)</f>
        <v>1574</v>
      </c>
      <c r="I381" s="1219">
        <f>SUM(Q351:S351)</f>
        <v>2851</v>
      </c>
      <c r="J381" s="1218">
        <f>SUM(Q353:S353)</f>
        <v>8</v>
      </c>
      <c r="K381" s="1219">
        <f>SUM(Q355:S355)</f>
        <v>136</v>
      </c>
      <c r="L381" s="1218">
        <f>SUM(Q357:S357)</f>
        <v>40</v>
      </c>
      <c r="M381" s="1219">
        <f>SUM(Q359:S359)</f>
        <v>2487</v>
      </c>
      <c r="N381" s="1218">
        <f>SUM(Q361:S361)</f>
        <v>46</v>
      </c>
      <c r="O381" s="1219"/>
      <c r="P381" s="1218"/>
      <c r="Q381" s="1219"/>
      <c r="R381" s="1218"/>
      <c r="S381" s="1220"/>
      <c r="V381" s="1214"/>
    </row>
    <row r="382" spans="1:22" ht="18.75" thickBot="1" x14ac:dyDescent="0.3">
      <c r="A382" s="1123"/>
      <c r="B382" s="1221"/>
      <c r="C382" s="1222"/>
      <c r="D382" s="1222"/>
      <c r="E382" s="1222"/>
      <c r="F382" s="1222"/>
      <c r="G382" s="1223"/>
      <c r="H382" s="1223"/>
      <c r="I382" s="1223"/>
      <c r="J382" s="1223"/>
      <c r="K382" s="1223"/>
      <c r="L382" s="1224"/>
      <c r="M382" s="1224"/>
      <c r="N382" s="1224"/>
      <c r="O382" s="1224"/>
      <c r="P382" s="1224"/>
      <c r="Q382" s="1224"/>
      <c r="R382" s="1224"/>
      <c r="S382" s="1225"/>
      <c r="V382" s="1123"/>
    </row>
    <row r="386" spans="1:22" ht="2.25" customHeight="1" thickBot="1" x14ac:dyDescent="0.25"/>
    <row r="387" spans="1:22" ht="25.5" customHeight="1" thickBot="1" x14ac:dyDescent="0.35">
      <c r="A387" s="620"/>
      <c r="B387" s="1126" t="s">
        <v>186</v>
      </c>
      <c r="C387" s="1127"/>
      <c r="D387" s="1127"/>
      <c r="E387" s="1127"/>
      <c r="F387" s="1127"/>
      <c r="G387" s="1127"/>
      <c r="H387" s="1127"/>
      <c r="I387" s="1127"/>
      <c r="J387" s="1127"/>
      <c r="K387" s="1127"/>
      <c r="L387" s="1127"/>
      <c r="M387" s="1127"/>
      <c r="N387" s="1127"/>
      <c r="O387" s="1127"/>
      <c r="P387" s="1127"/>
      <c r="Q387" s="1127"/>
      <c r="R387" s="1127"/>
      <c r="S387" s="1127"/>
      <c r="T387" s="273"/>
      <c r="U387" s="273"/>
      <c r="V387" s="6"/>
    </row>
    <row r="388" spans="1:22" ht="34.5" customHeight="1" thickBot="1" x14ac:dyDescent="0.25">
      <c r="A388" s="270">
        <v>0</v>
      </c>
      <c r="B388" s="1128" t="s">
        <v>165</v>
      </c>
      <c r="C388" s="272"/>
      <c r="D388" s="1129"/>
      <c r="E388" s="272"/>
      <c r="F388" s="272"/>
      <c r="G388" s="272"/>
      <c r="H388" s="272"/>
      <c r="I388" s="272"/>
      <c r="J388" s="1226" t="s">
        <v>37</v>
      </c>
      <c r="K388" s="1242"/>
      <c r="L388" s="272"/>
      <c r="M388" s="272"/>
      <c r="N388" s="272"/>
      <c r="O388" s="272"/>
      <c r="P388" s="272"/>
      <c r="Q388" s="272"/>
      <c r="R388" s="272"/>
      <c r="S388" s="272"/>
      <c r="T388" s="272"/>
      <c r="U388" s="272"/>
      <c r="V388" s="12"/>
    </row>
    <row r="389" spans="1:22" ht="13.5" hidden="1" thickBot="1" x14ac:dyDescent="0.25">
      <c r="A389" s="270"/>
      <c r="B389" s="1130"/>
      <c r="C389" s="272"/>
      <c r="D389" s="272"/>
      <c r="E389" s="272"/>
      <c r="F389" s="272"/>
      <c r="G389" s="272"/>
      <c r="H389" s="272"/>
      <c r="I389" s="272"/>
      <c r="J389" s="272"/>
      <c r="K389" s="272"/>
      <c r="L389" s="272"/>
      <c r="M389" s="272"/>
      <c r="N389" s="272"/>
      <c r="O389" s="272"/>
      <c r="P389" s="272"/>
      <c r="Q389" s="272"/>
      <c r="R389" s="272"/>
      <c r="S389" s="272"/>
      <c r="T389" s="272"/>
      <c r="U389" s="272"/>
      <c r="V389" s="12"/>
    </row>
    <row r="390" spans="1:22" ht="13.5" hidden="1" thickBot="1" x14ac:dyDescent="0.25">
      <c r="A390" s="270"/>
      <c r="B390" s="1130"/>
      <c r="C390" s="272"/>
      <c r="D390" s="272"/>
      <c r="E390" s="272"/>
      <c r="F390" s="272"/>
      <c r="G390" s="272"/>
      <c r="H390" s="272"/>
      <c r="I390" s="272"/>
      <c r="J390" s="272"/>
      <c r="K390" s="272"/>
      <c r="L390" s="272"/>
      <c r="M390" s="272"/>
      <c r="N390" s="272"/>
      <c r="O390" s="272"/>
      <c r="P390" s="272"/>
      <c r="Q390" s="272"/>
      <c r="R390" s="272"/>
      <c r="S390" s="272"/>
      <c r="T390" s="272"/>
      <c r="U390" s="272"/>
      <c r="V390" s="12"/>
    </row>
    <row r="391" spans="1:22" ht="27.75" customHeight="1" thickBot="1" x14ac:dyDescent="0.35">
      <c r="A391" s="270"/>
      <c r="B391" s="1131" t="s">
        <v>166</v>
      </c>
      <c r="C391" s="622"/>
      <c r="D391" s="1132" t="s">
        <v>167</v>
      </c>
      <c r="E391" s="622"/>
      <c r="F391" s="622"/>
      <c r="G391" s="622"/>
      <c r="H391" s="624"/>
      <c r="I391" s="1133" t="s">
        <v>168</v>
      </c>
      <c r="J391" s="1134"/>
      <c r="K391" s="1134"/>
      <c r="L391" s="1135"/>
      <c r="M391" s="1136" t="s">
        <v>169</v>
      </c>
      <c r="N391" s="1137"/>
      <c r="O391" s="1137"/>
      <c r="P391" s="1138"/>
      <c r="Q391" s="1139"/>
      <c r="R391" s="1140" t="s">
        <v>170</v>
      </c>
      <c r="S391" s="1141"/>
      <c r="T391" s="272"/>
      <c r="U391" s="272"/>
      <c r="V391" s="12"/>
    </row>
    <row r="392" spans="1:22" ht="51" customHeight="1" thickBot="1" x14ac:dyDescent="0.25">
      <c r="A392" s="270"/>
      <c r="B392" s="272"/>
      <c r="C392" s="1142"/>
      <c r="D392" s="277"/>
      <c r="E392" s="277"/>
      <c r="F392" s="277"/>
      <c r="G392" s="277"/>
      <c r="H392" s="278"/>
      <c r="I392" s="1142"/>
      <c r="J392" s="277"/>
      <c r="K392" s="277"/>
      <c r="L392" s="278"/>
      <c r="M392" s="1142"/>
      <c r="N392" s="277"/>
      <c r="O392" s="277"/>
      <c r="P392" s="278"/>
      <c r="Q392" s="272"/>
      <c r="R392" s="272"/>
      <c r="S392" s="272"/>
      <c r="T392" s="272"/>
      <c r="U392" s="272"/>
      <c r="V392" s="12"/>
    </row>
    <row r="393" spans="1:22" ht="20.25" customHeight="1" thickBot="1" x14ac:dyDescent="0.3">
      <c r="A393" s="1143"/>
      <c r="B393" s="1144" t="s">
        <v>171</v>
      </c>
      <c r="C393" s="645">
        <v>53111</v>
      </c>
      <c r="D393" s="1145">
        <v>53113</v>
      </c>
      <c r="E393" s="1146">
        <v>53115</v>
      </c>
      <c r="F393" s="1147">
        <v>53117</v>
      </c>
      <c r="G393" s="1146">
        <v>53119</v>
      </c>
      <c r="H393" s="1145">
        <v>53121</v>
      </c>
      <c r="I393" s="1146">
        <v>53123</v>
      </c>
      <c r="J393" s="1145">
        <v>53125</v>
      </c>
      <c r="K393" s="1146">
        <v>53127</v>
      </c>
      <c r="L393" s="1145">
        <v>53129</v>
      </c>
      <c r="M393" s="1146">
        <v>53173</v>
      </c>
      <c r="N393" s="1145">
        <v>53175</v>
      </c>
      <c r="O393" s="1146">
        <v>53177</v>
      </c>
      <c r="P393" s="1145">
        <v>53179</v>
      </c>
      <c r="Q393" s="1146">
        <v>53225</v>
      </c>
      <c r="R393" s="1145">
        <v>53227</v>
      </c>
      <c r="S393" s="1146">
        <v>53229</v>
      </c>
      <c r="T393" s="1148"/>
      <c r="U393" s="1149"/>
      <c r="V393" s="1150"/>
    </row>
    <row r="394" spans="1:22" ht="9" customHeight="1" thickBot="1" x14ac:dyDescent="0.25">
      <c r="A394" s="270"/>
      <c r="B394" s="1151"/>
      <c r="C394" s="1152"/>
      <c r="D394" s="1153"/>
      <c r="E394" s="1154"/>
      <c r="F394" s="1153"/>
      <c r="G394" s="1154"/>
      <c r="H394" s="1153"/>
      <c r="I394" s="1154"/>
      <c r="J394" s="1153"/>
      <c r="K394" s="1154"/>
      <c r="L394" s="1153"/>
      <c r="M394" s="1154"/>
      <c r="N394" s="1153"/>
      <c r="O394" s="1154"/>
      <c r="P394" s="1153"/>
      <c r="Q394" s="1154"/>
      <c r="R394" s="1153"/>
      <c r="S394" s="1154"/>
      <c r="T394" s="1155"/>
      <c r="U394" s="1156"/>
      <c r="V394" s="12"/>
    </row>
    <row r="395" spans="1:22" ht="27" customHeight="1" x14ac:dyDescent="0.4">
      <c r="A395" s="270"/>
      <c r="B395" s="1227" t="s">
        <v>2</v>
      </c>
      <c r="C395" s="1228">
        <v>6571</v>
      </c>
      <c r="D395" s="1229">
        <v>13656</v>
      </c>
      <c r="E395" s="1230">
        <v>7121</v>
      </c>
      <c r="F395" s="1229">
        <v>9064</v>
      </c>
      <c r="G395" s="1230">
        <v>8855</v>
      </c>
      <c r="H395" s="1229">
        <v>5985</v>
      </c>
      <c r="I395" s="1231">
        <v>10030</v>
      </c>
      <c r="J395" s="1232">
        <v>7701</v>
      </c>
      <c r="K395" s="1231">
        <v>15033</v>
      </c>
      <c r="L395" s="1232">
        <v>6201</v>
      </c>
      <c r="M395" s="1233">
        <v>5326</v>
      </c>
      <c r="N395" s="1234">
        <v>9154</v>
      </c>
      <c r="O395" s="1233">
        <v>9806</v>
      </c>
      <c r="P395" s="1234">
        <v>7436</v>
      </c>
      <c r="Q395" s="1235">
        <v>9646</v>
      </c>
      <c r="R395" s="1236">
        <v>8945</v>
      </c>
      <c r="S395" s="1235">
        <v>12152</v>
      </c>
      <c r="T395" s="1167"/>
      <c r="U395" s="1168"/>
      <c r="V395" s="12"/>
    </row>
    <row r="396" spans="1:22" ht="6.75" customHeight="1" thickBot="1" x14ac:dyDescent="0.25">
      <c r="A396" s="270"/>
      <c r="B396" s="1169"/>
      <c r="C396" s="1237"/>
      <c r="D396" s="1238"/>
      <c r="E396" s="1239"/>
      <c r="F396" s="1238"/>
      <c r="G396" s="1239"/>
      <c r="H396" s="1238"/>
      <c r="I396" s="1239"/>
      <c r="J396" s="1238"/>
      <c r="K396" s="1239"/>
      <c r="L396" s="1238"/>
      <c r="M396" s="1239"/>
      <c r="N396" s="1238"/>
      <c r="O396" s="1239"/>
      <c r="P396" s="1238"/>
      <c r="Q396" s="1239"/>
      <c r="R396" s="1238"/>
      <c r="S396" s="1239"/>
      <c r="T396" s="1173"/>
      <c r="U396" s="1174"/>
      <c r="V396" s="12"/>
    </row>
    <row r="397" spans="1:22" ht="27" customHeight="1" x14ac:dyDescent="0.4">
      <c r="A397" s="270"/>
      <c r="B397" s="1227" t="s">
        <v>3</v>
      </c>
      <c r="C397" s="1228">
        <v>580</v>
      </c>
      <c r="D397" s="1229">
        <v>45936</v>
      </c>
      <c r="E397" s="1230">
        <v>230</v>
      </c>
      <c r="F397" s="1229">
        <v>594</v>
      </c>
      <c r="G397" s="1230">
        <v>718</v>
      </c>
      <c r="H397" s="1229">
        <v>2261</v>
      </c>
      <c r="I397" s="1231">
        <v>426</v>
      </c>
      <c r="J397" s="1232">
        <v>136</v>
      </c>
      <c r="K397" s="1231">
        <v>257</v>
      </c>
      <c r="L397" s="1232">
        <v>177</v>
      </c>
      <c r="M397" s="1233">
        <v>178</v>
      </c>
      <c r="N397" s="1234">
        <v>390</v>
      </c>
      <c r="O397" s="1233">
        <v>220</v>
      </c>
      <c r="P397" s="1234">
        <v>289</v>
      </c>
      <c r="Q397" s="1235">
        <v>345</v>
      </c>
      <c r="R397" s="1236">
        <v>660</v>
      </c>
      <c r="S397" s="1235">
        <v>574</v>
      </c>
      <c r="T397" s="1167"/>
      <c r="U397" s="1168"/>
      <c r="V397" s="12"/>
    </row>
    <row r="398" spans="1:22" ht="6.75" customHeight="1" thickBot="1" x14ac:dyDescent="0.25">
      <c r="A398" s="270"/>
      <c r="B398" s="1169"/>
      <c r="C398" s="1237"/>
      <c r="D398" s="1238"/>
      <c r="E398" s="1239"/>
      <c r="F398" s="1238"/>
      <c r="G398" s="1239"/>
      <c r="H398" s="1238"/>
      <c r="I398" s="1239"/>
      <c r="J398" s="1238"/>
      <c r="K398" s="1239"/>
      <c r="L398" s="1238"/>
      <c r="M398" s="1239"/>
      <c r="N398" s="1238"/>
      <c r="O398" s="1239"/>
      <c r="P398" s="1238"/>
      <c r="Q398" s="1239"/>
      <c r="R398" s="1238"/>
      <c r="S398" s="1239"/>
      <c r="T398" s="1173"/>
      <c r="U398" s="1174"/>
      <c r="V398" s="12"/>
    </row>
    <row r="399" spans="1:22" ht="27" customHeight="1" x14ac:dyDescent="0.4">
      <c r="A399" s="270"/>
      <c r="B399" s="1227" t="s">
        <v>4</v>
      </c>
      <c r="C399" s="1228">
        <v>515</v>
      </c>
      <c r="D399" s="1229">
        <v>309</v>
      </c>
      <c r="E399" s="1230">
        <v>528</v>
      </c>
      <c r="F399" s="1229">
        <v>679</v>
      </c>
      <c r="G399" s="1230">
        <v>456</v>
      </c>
      <c r="H399" s="1229">
        <v>494</v>
      </c>
      <c r="I399" s="1231">
        <v>820</v>
      </c>
      <c r="J399" s="1232">
        <v>553</v>
      </c>
      <c r="K399" s="1231">
        <v>541</v>
      </c>
      <c r="L399" s="1232">
        <v>512</v>
      </c>
      <c r="M399" s="1233">
        <v>361</v>
      </c>
      <c r="N399" s="1234">
        <v>526</v>
      </c>
      <c r="O399" s="1233">
        <v>516</v>
      </c>
      <c r="P399" s="1234">
        <v>497</v>
      </c>
      <c r="Q399" s="1235">
        <v>936</v>
      </c>
      <c r="R399" s="1236">
        <v>814</v>
      </c>
      <c r="S399" s="1235">
        <v>1095</v>
      </c>
      <c r="T399" s="1167"/>
      <c r="U399" s="1168"/>
      <c r="V399" s="12"/>
    </row>
    <row r="400" spans="1:22" ht="6.75" customHeight="1" thickBot="1" x14ac:dyDescent="0.25">
      <c r="A400" s="270"/>
      <c r="B400" s="1169"/>
      <c r="C400" s="1237"/>
      <c r="D400" s="1238"/>
      <c r="E400" s="1239"/>
      <c r="F400" s="1238"/>
      <c r="G400" s="1239"/>
      <c r="H400" s="1238"/>
      <c r="I400" s="1239"/>
      <c r="J400" s="1238"/>
      <c r="K400" s="1239"/>
      <c r="L400" s="1238"/>
      <c r="M400" s="1239"/>
      <c r="N400" s="1238"/>
      <c r="O400" s="1239"/>
      <c r="P400" s="1238"/>
      <c r="Q400" s="1239"/>
      <c r="R400" s="1238"/>
      <c r="S400" s="1239"/>
      <c r="T400" s="1173"/>
      <c r="U400" s="1174"/>
      <c r="V400" s="12"/>
    </row>
    <row r="401" spans="1:22" ht="27" customHeight="1" x14ac:dyDescent="0.4">
      <c r="A401" s="270"/>
      <c r="B401" s="1227" t="s">
        <v>18</v>
      </c>
      <c r="C401" s="1228">
        <v>200</v>
      </c>
      <c r="D401" s="1229">
        <v>6</v>
      </c>
      <c r="E401" s="1230">
        <v>0</v>
      </c>
      <c r="F401" s="1229">
        <v>17</v>
      </c>
      <c r="G401" s="1230">
        <v>0</v>
      </c>
      <c r="H401" s="1229">
        <v>4</v>
      </c>
      <c r="I401" s="1231">
        <v>17</v>
      </c>
      <c r="J401" s="1232">
        <v>1</v>
      </c>
      <c r="K401" s="1231">
        <v>4</v>
      </c>
      <c r="L401" s="1232">
        <v>6</v>
      </c>
      <c r="M401" s="1233">
        <v>1</v>
      </c>
      <c r="N401" s="1234">
        <v>3</v>
      </c>
      <c r="O401" s="1233">
        <v>1</v>
      </c>
      <c r="P401" s="1234">
        <v>0</v>
      </c>
      <c r="Q401" s="1235">
        <v>0</v>
      </c>
      <c r="R401" s="1236">
        <v>1</v>
      </c>
      <c r="S401" s="1235">
        <v>7</v>
      </c>
      <c r="T401" s="1167"/>
      <c r="U401" s="1168"/>
      <c r="V401" s="12"/>
    </row>
    <row r="402" spans="1:22" ht="6.75" customHeight="1" thickBot="1" x14ac:dyDescent="0.25">
      <c r="A402" s="270"/>
      <c r="B402" s="1169"/>
      <c r="C402" s="1237"/>
      <c r="D402" s="1238"/>
      <c r="E402" s="1239"/>
      <c r="F402" s="1238"/>
      <c r="G402" s="1239"/>
      <c r="H402" s="1238"/>
      <c r="I402" s="1239"/>
      <c r="J402" s="1238"/>
      <c r="K402" s="1239"/>
      <c r="L402" s="1238"/>
      <c r="M402" s="1239"/>
      <c r="N402" s="1238"/>
      <c r="O402" s="1239"/>
      <c r="P402" s="1238"/>
      <c r="Q402" s="1239"/>
      <c r="R402" s="1238"/>
      <c r="S402" s="1239"/>
      <c r="T402" s="1173"/>
      <c r="U402" s="1174"/>
      <c r="V402" s="12"/>
    </row>
    <row r="403" spans="1:22" ht="27" customHeight="1" x14ac:dyDescent="0.25">
      <c r="A403" s="270"/>
      <c r="B403" s="1240" t="s">
        <v>106</v>
      </c>
      <c r="C403" s="1228">
        <v>42</v>
      </c>
      <c r="D403" s="1229">
        <v>40</v>
      </c>
      <c r="E403" s="1230">
        <v>37</v>
      </c>
      <c r="F403" s="1229">
        <v>36</v>
      </c>
      <c r="G403" s="1230">
        <v>18</v>
      </c>
      <c r="H403" s="1229">
        <v>60</v>
      </c>
      <c r="I403" s="1231">
        <v>37</v>
      </c>
      <c r="J403" s="1232">
        <v>20</v>
      </c>
      <c r="K403" s="1231">
        <v>20</v>
      </c>
      <c r="L403" s="1232">
        <v>16</v>
      </c>
      <c r="M403" s="1233">
        <v>7</v>
      </c>
      <c r="N403" s="1234">
        <v>28</v>
      </c>
      <c r="O403" s="1233">
        <v>46</v>
      </c>
      <c r="P403" s="1234">
        <v>44</v>
      </c>
      <c r="Q403" s="1235">
        <v>36</v>
      </c>
      <c r="R403" s="1236">
        <v>47</v>
      </c>
      <c r="S403" s="1235">
        <v>53</v>
      </c>
      <c r="T403" s="1167"/>
      <c r="U403" s="1168"/>
      <c r="V403" s="12"/>
    </row>
    <row r="404" spans="1:22" ht="6.75" customHeight="1" thickBot="1" x14ac:dyDescent="0.25">
      <c r="A404" s="270"/>
      <c r="B404" s="1169"/>
      <c r="C404" s="1237"/>
      <c r="D404" s="1238"/>
      <c r="E404" s="1239"/>
      <c r="F404" s="1238"/>
      <c r="G404" s="1239"/>
      <c r="H404" s="1238"/>
      <c r="I404" s="1239"/>
      <c r="J404" s="1238"/>
      <c r="K404" s="1239"/>
      <c r="L404" s="1238"/>
      <c r="M404" s="1239"/>
      <c r="N404" s="1238"/>
      <c r="O404" s="1239"/>
      <c r="P404" s="1238"/>
      <c r="Q404" s="1239"/>
      <c r="R404" s="1238"/>
      <c r="S404" s="1239"/>
      <c r="T404" s="1173"/>
      <c r="U404" s="1174"/>
      <c r="V404" s="12"/>
    </row>
    <row r="405" spans="1:22" ht="27" customHeight="1" x14ac:dyDescent="0.25">
      <c r="A405" s="270"/>
      <c r="B405" s="1240" t="s">
        <v>178</v>
      </c>
      <c r="C405" s="1228">
        <v>31</v>
      </c>
      <c r="D405" s="1229">
        <v>5</v>
      </c>
      <c r="E405" s="1230">
        <v>4</v>
      </c>
      <c r="F405" s="1229">
        <v>7</v>
      </c>
      <c r="G405" s="1230">
        <v>32</v>
      </c>
      <c r="H405" s="1229">
        <v>29</v>
      </c>
      <c r="I405" s="1231">
        <v>6</v>
      </c>
      <c r="J405" s="1232">
        <v>1</v>
      </c>
      <c r="K405" s="1231">
        <v>4</v>
      </c>
      <c r="L405" s="1232">
        <v>3</v>
      </c>
      <c r="M405" s="1233">
        <v>1</v>
      </c>
      <c r="N405" s="1234">
        <v>5</v>
      </c>
      <c r="O405" s="1233">
        <v>1</v>
      </c>
      <c r="P405" s="1234">
        <v>3</v>
      </c>
      <c r="Q405" s="1235">
        <v>6</v>
      </c>
      <c r="R405" s="1236">
        <v>30</v>
      </c>
      <c r="S405" s="1235">
        <v>7</v>
      </c>
      <c r="T405" s="1167"/>
      <c r="U405" s="1168"/>
      <c r="V405" s="12"/>
    </row>
    <row r="406" spans="1:22" ht="6.75" customHeight="1" thickBot="1" x14ac:dyDescent="0.3">
      <c r="A406" s="270"/>
      <c r="B406" s="1175"/>
      <c r="C406" s="1237"/>
      <c r="D406" s="1238"/>
      <c r="E406" s="1239"/>
      <c r="F406" s="1238"/>
      <c r="G406" s="1239"/>
      <c r="H406" s="1238"/>
      <c r="I406" s="1239"/>
      <c r="J406" s="1238"/>
      <c r="K406" s="1239"/>
      <c r="L406" s="1238"/>
      <c r="M406" s="1239"/>
      <c r="N406" s="1238"/>
      <c r="O406" s="1239"/>
      <c r="P406" s="1238"/>
      <c r="Q406" s="1239"/>
      <c r="R406" s="1238"/>
      <c r="S406" s="1239"/>
      <c r="T406" s="1173"/>
      <c r="U406" s="1174"/>
      <c r="V406" s="12"/>
    </row>
    <row r="407" spans="1:22" ht="27" customHeight="1" x14ac:dyDescent="0.25">
      <c r="A407" s="270"/>
      <c r="B407" s="1241" t="s">
        <v>8</v>
      </c>
      <c r="C407" s="1228">
        <v>428</v>
      </c>
      <c r="D407" s="1229">
        <v>1290</v>
      </c>
      <c r="E407" s="1230">
        <v>381</v>
      </c>
      <c r="F407" s="1229">
        <v>722</v>
      </c>
      <c r="G407" s="1230">
        <v>456</v>
      </c>
      <c r="H407" s="1229">
        <v>575</v>
      </c>
      <c r="I407" s="1231">
        <v>685</v>
      </c>
      <c r="J407" s="1232">
        <v>438</v>
      </c>
      <c r="K407" s="1231">
        <v>371</v>
      </c>
      <c r="L407" s="1232">
        <v>314</v>
      </c>
      <c r="M407" s="1233">
        <v>243</v>
      </c>
      <c r="N407" s="1234">
        <v>481</v>
      </c>
      <c r="O407" s="1233">
        <v>471</v>
      </c>
      <c r="P407" s="1234">
        <v>484</v>
      </c>
      <c r="Q407" s="1235">
        <v>666</v>
      </c>
      <c r="R407" s="1236">
        <v>857</v>
      </c>
      <c r="S407" s="1235">
        <v>962</v>
      </c>
      <c r="T407" s="1167"/>
      <c r="U407" s="1168"/>
      <c r="V407" s="12"/>
    </row>
    <row r="408" spans="1:22" ht="6.75" customHeight="1" thickBot="1" x14ac:dyDescent="0.3">
      <c r="A408" s="270"/>
      <c r="B408" s="1175"/>
      <c r="C408" s="1237"/>
      <c r="D408" s="1238"/>
      <c r="E408" s="1239"/>
      <c r="F408" s="1238"/>
      <c r="G408" s="1239"/>
      <c r="H408" s="1238"/>
      <c r="I408" s="1239"/>
      <c r="J408" s="1238"/>
      <c r="K408" s="1239"/>
      <c r="L408" s="1238"/>
      <c r="M408" s="1239"/>
      <c r="N408" s="1238"/>
      <c r="O408" s="1239"/>
      <c r="P408" s="1238"/>
      <c r="Q408" s="1239"/>
      <c r="R408" s="1238"/>
      <c r="S408" s="1239"/>
      <c r="T408" s="1173"/>
      <c r="U408" s="1174"/>
      <c r="V408" s="12"/>
    </row>
    <row r="409" spans="1:22" ht="27" customHeight="1" x14ac:dyDescent="0.25">
      <c r="A409" s="270"/>
      <c r="B409" s="1240" t="s">
        <v>179</v>
      </c>
      <c r="C409" s="1228">
        <v>30</v>
      </c>
      <c r="D409" s="1229">
        <v>274</v>
      </c>
      <c r="E409" s="1230">
        <v>28</v>
      </c>
      <c r="F409" s="1229">
        <v>15</v>
      </c>
      <c r="G409" s="1230">
        <v>125</v>
      </c>
      <c r="H409" s="1229">
        <v>19</v>
      </c>
      <c r="I409" s="1231">
        <v>11</v>
      </c>
      <c r="J409" s="1232">
        <v>4</v>
      </c>
      <c r="K409" s="1231">
        <v>13</v>
      </c>
      <c r="L409" s="1232">
        <v>4</v>
      </c>
      <c r="M409" s="1233">
        <v>6</v>
      </c>
      <c r="N409" s="1234">
        <v>16</v>
      </c>
      <c r="O409" s="1233">
        <v>11</v>
      </c>
      <c r="P409" s="1234">
        <v>7</v>
      </c>
      <c r="Q409" s="1235">
        <v>6</v>
      </c>
      <c r="R409" s="1236">
        <v>17</v>
      </c>
      <c r="S409" s="1235">
        <v>21</v>
      </c>
      <c r="T409" s="1167"/>
      <c r="U409" s="1168"/>
      <c r="V409" s="12"/>
    </row>
    <row r="410" spans="1:22" ht="7.5" customHeight="1" thickBot="1" x14ac:dyDescent="0.3">
      <c r="A410" s="270"/>
      <c r="B410" s="1175"/>
      <c r="C410" s="1170"/>
      <c r="D410" s="1171"/>
      <c r="E410" s="1172"/>
      <c r="F410" s="1171"/>
      <c r="G410" s="1172"/>
      <c r="H410" s="1171"/>
      <c r="I410" s="1172"/>
      <c r="J410" s="1171"/>
      <c r="K410" s="1172"/>
      <c r="L410" s="1171"/>
      <c r="M410" s="1172"/>
      <c r="N410" s="1171"/>
      <c r="O410" s="1172"/>
      <c r="P410" s="1171"/>
      <c r="Q410" s="1172"/>
      <c r="R410" s="1171"/>
      <c r="S410" s="1172"/>
      <c r="T410" s="1173"/>
      <c r="U410" s="1174"/>
      <c r="V410" s="12"/>
    </row>
    <row r="411" spans="1:22" ht="21.75" hidden="1" customHeight="1" x14ac:dyDescent="0.25">
      <c r="A411" s="270"/>
      <c r="B411" s="1157"/>
      <c r="C411" s="1158"/>
      <c r="D411" s="1159"/>
      <c r="E411" s="1160"/>
      <c r="F411" s="1159"/>
      <c r="G411" s="1160"/>
      <c r="H411" s="1159"/>
      <c r="I411" s="1161"/>
      <c r="J411" s="1162"/>
      <c r="K411" s="1161"/>
      <c r="L411" s="1162"/>
      <c r="M411" s="1163"/>
      <c r="N411" s="1164"/>
      <c r="O411" s="1163"/>
      <c r="P411" s="1164"/>
      <c r="Q411" s="1165"/>
      <c r="R411" s="1166"/>
      <c r="S411" s="1165"/>
      <c r="T411" s="1167"/>
      <c r="U411" s="1168"/>
      <c r="V411" s="12"/>
    </row>
    <row r="412" spans="1:22" ht="6.75" hidden="1" customHeight="1" x14ac:dyDescent="0.25">
      <c r="A412" s="270"/>
      <c r="B412" s="1175"/>
      <c r="C412" s="1170"/>
      <c r="D412" s="1171"/>
      <c r="E412" s="1172"/>
      <c r="F412" s="1171"/>
      <c r="G412" s="1172"/>
      <c r="H412" s="1171"/>
      <c r="I412" s="1172"/>
      <c r="J412" s="1171"/>
      <c r="K412" s="1172"/>
      <c r="L412" s="1171"/>
      <c r="M412" s="1172"/>
      <c r="N412" s="1171"/>
      <c r="O412" s="1172"/>
      <c r="P412" s="1171"/>
      <c r="Q412" s="1172"/>
      <c r="R412" s="1171"/>
      <c r="S412" s="1172"/>
      <c r="T412" s="1173"/>
      <c r="U412" s="1174"/>
      <c r="V412" s="12"/>
    </row>
    <row r="413" spans="1:22" ht="21.75" hidden="1" customHeight="1" x14ac:dyDescent="0.25">
      <c r="A413" s="270"/>
      <c r="B413" s="1157"/>
      <c r="C413" s="1158"/>
      <c r="D413" s="1159"/>
      <c r="E413" s="1160"/>
      <c r="F413" s="1159"/>
      <c r="G413" s="1160"/>
      <c r="H413" s="1159"/>
      <c r="I413" s="1161"/>
      <c r="J413" s="1162"/>
      <c r="K413" s="1161"/>
      <c r="L413" s="1162"/>
      <c r="M413" s="1163"/>
      <c r="N413" s="1164"/>
      <c r="O413" s="1163"/>
      <c r="P413" s="1164"/>
      <c r="Q413" s="1165"/>
      <c r="R413" s="1166"/>
      <c r="S413" s="1165"/>
      <c r="T413" s="1167"/>
      <c r="U413" s="1168"/>
      <c r="V413" s="12"/>
    </row>
    <row r="414" spans="1:22" ht="7.5" hidden="1" customHeight="1" x14ac:dyDescent="0.25">
      <c r="A414" s="270"/>
      <c r="B414" s="1175"/>
      <c r="C414" s="1170"/>
      <c r="D414" s="1171"/>
      <c r="E414" s="1172"/>
      <c r="F414" s="1171"/>
      <c r="G414" s="1172"/>
      <c r="H414" s="1171"/>
      <c r="I414" s="1172"/>
      <c r="J414" s="1171"/>
      <c r="K414" s="1172"/>
      <c r="L414" s="1171"/>
      <c r="M414" s="1172"/>
      <c r="N414" s="1171"/>
      <c r="O414" s="1172"/>
      <c r="P414" s="1171"/>
      <c r="Q414" s="1172"/>
      <c r="R414" s="1171"/>
      <c r="S414" s="1172"/>
      <c r="T414" s="1173"/>
      <c r="U414" s="1174"/>
      <c r="V414" s="12"/>
    </row>
    <row r="415" spans="1:22" ht="21.75" hidden="1" customHeight="1" x14ac:dyDescent="0.25">
      <c r="A415" s="270"/>
      <c r="B415" s="1157"/>
      <c r="C415" s="1158"/>
      <c r="D415" s="1159"/>
      <c r="E415" s="1160"/>
      <c r="F415" s="1159"/>
      <c r="G415" s="1160"/>
      <c r="H415" s="1159"/>
      <c r="I415" s="1161"/>
      <c r="J415" s="1162"/>
      <c r="K415" s="1161"/>
      <c r="L415" s="1162"/>
      <c r="M415" s="1163"/>
      <c r="N415" s="1164"/>
      <c r="O415" s="1163"/>
      <c r="P415" s="1164"/>
      <c r="Q415" s="1165"/>
      <c r="R415" s="1166"/>
      <c r="S415" s="1165"/>
      <c r="T415" s="1167"/>
      <c r="U415" s="1168"/>
      <c r="V415" s="12"/>
    </row>
    <row r="416" spans="1:22" ht="7.5" hidden="1" customHeight="1" x14ac:dyDescent="0.25">
      <c r="A416" s="270"/>
      <c r="B416" s="1176"/>
      <c r="C416" s="1177"/>
      <c r="D416" s="1178"/>
      <c r="E416" s="1179"/>
      <c r="F416" s="1178"/>
      <c r="G416" s="1179"/>
      <c r="H416" s="1178"/>
      <c r="I416" s="1179"/>
      <c r="J416" s="1178"/>
      <c r="K416" s="1179"/>
      <c r="L416" s="1178"/>
      <c r="M416" s="1179"/>
      <c r="N416" s="1178"/>
      <c r="O416" s="1179"/>
      <c r="P416" s="1178"/>
      <c r="Q416" s="1179"/>
      <c r="R416" s="1178"/>
      <c r="S416" s="1179"/>
      <c r="T416" s="1180"/>
      <c r="U416" s="1181"/>
      <c r="V416" s="12"/>
    </row>
    <row r="417" spans="1:22" ht="21.75" hidden="1" customHeight="1" x14ac:dyDescent="0.25">
      <c r="A417" s="270"/>
      <c r="B417" s="1157"/>
      <c r="C417" s="1159"/>
      <c r="D417" s="1160"/>
      <c r="E417" s="1159"/>
      <c r="F417" s="1160"/>
      <c r="G417" s="1159"/>
      <c r="H417" s="1160"/>
      <c r="I417" s="1162"/>
      <c r="J417" s="1161"/>
      <c r="K417" s="1162"/>
      <c r="L417" s="1161"/>
      <c r="M417" s="1164"/>
      <c r="N417" s="1163"/>
      <c r="O417" s="1164"/>
      <c r="P417" s="1163"/>
      <c r="Q417" s="1166"/>
      <c r="R417" s="1165"/>
      <c r="S417" s="1166"/>
      <c r="T417" s="1182"/>
      <c r="U417" s="1167"/>
      <c r="V417" s="12"/>
    </row>
    <row r="418" spans="1:22" ht="9" hidden="1" customHeight="1" x14ac:dyDescent="0.2">
      <c r="A418" s="270"/>
      <c r="B418" s="1183"/>
      <c r="C418" s="1184"/>
      <c r="D418" s="1185"/>
      <c r="E418" s="1184"/>
      <c r="F418" s="1185"/>
      <c r="G418" s="1184"/>
      <c r="H418" s="1185"/>
      <c r="I418" s="1184"/>
      <c r="J418" s="1185"/>
      <c r="K418" s="1184"/>
      <c r="L418" s="1185"/>
      <c r="M418" s="1184"/>
      <c r="N418" s="1185"/>
      <c r="O418" s="1184"/>
      <c r="P418" s="1185"/>
      <c r="Q418" s="1184"/>
      <c r="R418" s="1185"/>
      <c r="S418" s="1184"/>
      <c r="T418" s="1186"/>
      <c r="U418" s="1187"/>
      <c r="V418" s="12"/>
    </row>
    <row r="419" spans="1:22" ht="18.75" hidden="1" customHeight="1" x14ac:dyDescent="0.2">
      <c r="A419" s="270"/>
      <c r="B419" s="1188"/>
      <c r="C419" s="1185"/>
      <c r="D419" s="1185"/>
      <c r="E419" s="1185"/>
      <c r="F419" s="1185"/>
      <c r="G419" s="1189" t="s">
        <v>24</v>
      </c>
      <c r="H419" s="1190" t="s">
        <v>28</v>
      </c>
      <c r="I419" s="1191" t="s">
        <v>29</v>
      </c>
      <c r="J419" s="1190" t="s">
        <v>30</v>
      </c>
      <c r="K419" s="1191" t="s">
        <v>31</v>
      </c>
      <c r="L419" s="1190" t="s">
        <v>32</v>
      </c>
      <c r="M419" s="1191" t="s">
        <v>35</v>
      </c>
      <c r="N419" s="1190" t="s">
        <v>36</v>
      </c>
      <c r="O419" s="1191" t="s">
        <v>91</v>
      </c>
      <c r="P419" s="1190" t="s">
        <v>38</v>
      </c>
      <c r="Q419" s="1191" t="s">
        <v>92</v>
      </c>
      <c r="R419" s="1190" t="s">
        <v>93</v>
      </c>
      <c r="S419" s="1192"/>
      <c r="T419" s="1186"/>
      <c r="U419" s="1193"/>
      <c r="V419" s="12"/>
    </row>
    <row r="420" spans="1:22" ht="15.75" hidden="1" thickBot="1" x14ac:dyDescent="0.3">
      <c r="A420" s="270"/>
      <c r="B420" s="1194" t="s">
        <v>172</v>
      </c>
      <c r="C420" s="1194"/>
      <c r="D420" s="1194"/>
      <c r="E420" s="1194"/>
      <c r="F420" s="1194"/>
      <c r="G420" s="1195">
        <f>SUM(C395:H395)</f>
        <v>51252</v>
      </c>
      <c r="H420" s="1196">
        <f>SUM(C397:H397)</f>
        <v>50319</v>
      </c>
      <c r="I420" s="1197">
        <f>SUM(C399:H399)</f>
        <v>2981</v>
      </c>
      <c r="J420" s="1196">
        <f>SUM(C401:H401)</f>
        <v>227</v>
      </c>
      <c r="K420" s="1197">
        <f>SUM(C403:H403)</f>
        <v>233</v>
      </c>
      <c r="L420" s="1196">
        <f>SUM(C405:H405)</f>
        <v>108</v>
      </c>
      <c r="M420" s="1197">
        <f>SUM(C407:H407)</f>
        <v>3852</v>
      </c>
      <c r="N420" s="1196">
        <f>SUM(C409:H409)</f>
        <v>491</v>
      </c>
      <c r="O420" s="1197">
        <f>SUM(C411:H411)</f>
        <v>0</v>
      </c>
      <c r="P420" s="1196">
        <f>SUM(C413:H413)</f>
        <v>0</v>
      </c>
      <c r="Q420" s="1197">
        <f>SUM(C415:H415)</f>
        <v>0</v>
      </c>
      <c r="R420" s="1196">
        <f>SUM(C417:H417)</f>
        <v>0</v>
      </c>
      <c r="S420" s="1198"/>
      <c r="T420" s="1199"/>
      <c r="U420" s="1200"/>
      <c r="V420" s="12"/>
    </row>
    <row r="421" spans="1:22" ht="15.75" hidden="1" customHeight="1" x14ac:dyDescent="0.25">
      <c r="A421" s="275"/>
      <c r="B421" s="1201" t="s">
        <v>173</v>
      </c>
      <c r="C421" s="1202"/>
      <c r="D421" s="1202"/>
      <c r="E421" s="1202"/>
      <c r="F421" s="1202"/>
      <c r="G421" s="1203">
        <f>SUM(I395:L395)</f>
        <v>38965</v>
      </c>
      <c r="H421" s="1204">
        <f>SUM(I397:L397)</f>
        <v>996</v>
      </c>
      <c r="I421" s="1205">
        <f>SUM(I399:L399)</f>
        <v>2426</v>
      </c>
      <c r="J421" s="1204">
        <f>SUM(I401:L401)</f>
        <v>28</v>
      </c>
      <c r="K421" s="1205">
        <f>SUM(I403:L403)</f>
        <v>93</v>
      </c>
      <c r="L421" s="1204">
        <f>SUM(I405:L405)</f>
        <v>14</v>
      </c>
      <c r="M421" s="1205">
        <f>SUM(I407:L407)</f>
        <v>1808</v>
      </c>
      <c r="N421" s="1204">
        <f>SUM(I409:L409)</f>
        <v>32</v>
      </c>
      <c r="O421" s="1205">
        <f>SUM(I411:L411)</f>
        <v>0</v>
      </c>
      <c r="P421" s="1204">
        <f>SUM(I413:L413)</f>
        <v>0</v>
      </c>
      <c r="Q421" s="1205">
        <f>SUM(I415:L415)</f>
        <v>0</v>
      </c>
      <c r="R421" s="1204">
        <f>SUM(I417:L417)</f>
        <v>0</v>
      </c>
      <c r="S421" s="1206"/>
      <c r="T421" s="912"/>
      <c r="U421" s="912"/>
      <c r="V421" s="279"/>
    </row>
    <row r="422" spans="1:22" ht="16.5" hidden="1" customHeight="1" x14ac:dyDescent="0.25">
      <c r="A422" s="1207"/>
      <c r="B422" s="1208" t="s">
        <v>174</v>
      </c>
      <c r="C422" s="1209"/>
      <c r="D422" s="1209"/>
      <c r="E422" s="1209"/>
      <c r="F422" s="1209"/>
      <c r="G422" s="1210">
        <f>SUM(M395:P395)</f>
        <v>31722</v>
      </c>
      <c r="H422" s="1211">
        <f>SUM(M397:P397)</f>
        <v>1077</v>
      </c>
      <c r="I422" s="1212">
        <f>SUM(M399:P399)</f>
        <v>1900</v>
      </c>
      <c r="J422" s="1211">
        <f>SUM(M401:P401)</f>
        <v>5</v>
      </c>
      <c r="K422" s="1212">
        <f>SUM(M403:P403)</f>
        <v>125</v>
      </c>
      <c r="L422" s="1211">
        <f>SUM(M405:P405)</f>
        <v>10</v>
      </c>
      <c r="M422" s="1212">
        <f>SUM(M407:P407)</f>
        <v>1679</v>
      </c>
      <c r="N422" s="1211">
        <f>SUM(M409:P409)</f>
        <v>40</v>
      </c>
      <c r="O422" s="1212">
        <f>SUM(M411:P411)</f>
        <v>0</v>
      </c>
      <c r="P422" s="1211">
        <f>SUM(M413:P413)</f>
        <v>0</v>
      </c>
      <c r="Q422" s="1212">
        <f>SUM(M415:P415)</f>
        <v>0</v>
      </c>
      <c r="R422" s="1211">
        <f>SUM(M417:P417)</f>
        <v>0</v>
      </c>
      <c r="S422" s="1206"/>
      <c r="V422" s="1213"/>
    </row>
    <row r="423" spans="1:22" ht="16.5" hidden="1" customHeight="1" x14ac:dyDescent="0.25">
      <c r="A423" s="1214"/>
      <c r="B423" s="1215" t="s">
        <v>175</v>
      </c>
      <c r="C423" s="1216"/>
      <c r="D423" s="1216"/>
      <c r="E423" s="1216"/>
      <c r="F423" s="1216"/>
      <c r="G423" s="1217">
        <f>SUM(Q395:S395)</f>
        <v>30743</v>
      </c>
      <c r="H423" s="1218">
        <f>SUM(Q397:S397)</f>
        <v>1579</v>
      </c>
      <c r="I423" s="1219">
        <f>SUM(Q399:S399)</f>
        <v>2845</v>
      </c>
      <c r="J423" s="1218">
        <f>SUM(Q401:S401)</f>
        <v>8</v>
      </c>
      <c r="K423" s="1219">
        <f>SUM(Q403:S403)</f>
        <v>136</v>
      </c>
      <c r="L423" s="1218">
        <f>SUM(Q405:S405)</f>
        <v>43</v>
      </c>
      <c r="M423" s="1219">
        <f>SUM(Q407,R407,S407)</f>
        <v>2485</v>
      </c>
      <c r="N423" s="1218">
        <f>SUM(Q409:S409)</f>
        <v>44</v>
      </c>
      <c r="O423" s="1219">
        <f>SUM(Q411:S411)</f>
        <v>0</v>
      </c>
      <c r="P423" s="1218">
        <f>SUM(Q413:S413)</f>
        <v>0</v>
      </c>
      <c r="Q423" s="1219">
        <f>SUM(Q415:S415)</f>
        <v>0</v>
      </c>
      <c r="R423" s="1218">
        <f>SUM(Q417:S417)</f>
        <v>0</v>
      </c>
      <c r="S423" s="1220"/>
      <c r="V423" s="1214"/>
    </row>
    <row r="424" spans="1:22" ht="18.75" customHeight="1" thickBot="1" x14ac:dyDescent="0.3">
      <c r="A424" s="1123"/>
      <c r="B424" s="1221"/>
      <c r="C424" s="1222" t="s">
        <v>176</v>
      </c>
      <c r="D424" s="1222"/>
      <c r="E424" s="1222"/>
      <c r="F424" s="1222"/>
      <c r="G424" s="1223"/>
      <c r="H424" s="1223"/>
      <c r="I424" s="1223"/>
      <c r="J424" s="1223"/>
      <c r="K424" s="1223"/>
      <c r="L424" s="1224"/>
      <c r="M424" s="1224"/>
      <c r="N424" s="1224"/>
      <c r="O424" s="1224"/>
      <c r="P424" s="1224"/>
      <c r="Q424" s="1224"/>
      <c r="R424" s="1224"/>
      <c r="S424" s="1225"/>
      <c r="V424" s="1123"/>
    </row>
    <row r="425" spans="1:22" ht="15" thickBot="1" x14ac:dyDescent="0.25">
      <c r="A425" s="270"/>
      <c r="B425" s="1188"/>
      <c r="C425" s="1185"/>
      <c r="D425" s="1185"/>
      <c r="E425" s="1185"/>
      <c r="F425" s="1185"/>
      <c r="G425" s="1189" t="s">
        <v>2</v>
      </c>
      <c r="H425" s="1190" t="s">
        <v>3</v>
      </c>
      <c r="I425" s="1191" t="s">
        <v>4</v>
      </c>
      <c r="J425" s="1190" t="s">
        <v>18</v>
      </c>
      <c r="K425" s="1191" t="s">
        <v>180</v>
      </c>
      <c r="L425" s="1190" t="s">
        <v>181</v>
      </c>
      <c r="M425" s="1191" t="s">
        <v>182</v>
      </c>
      <c r="N425" s="1190" t="s">
        <v>183</v>
      </c>
      <c r="O425" s="1191"/>
      <c r="P425" s="1190"/>
      <c r="Q425" s="1191"/>
      <c r="R425" s="1190"/>
      <c r="S425" s="1192"/>
      <c r="T425" s="1186"/>
      <c r="U425" s="1193"/>
      <c r="V425" s="12"/>
    </row>
    <row r="426" spans="1:22" ht="15.75" thickBot="1" x14ac:dyDescent="0.3">
      <c r="A426" s="270"/>
      <c r="B426" s="1194" t="s">
        <v>172</v>
      </c>
      <c r="C426" s="1194"/>
      <c r="D426" s="1194"/>
      <c r="E426" s="1194"/>
      <c r="F426" s="1194"/>
      <c r="G426" s="1195">
        <f>SUM(C395:H395)</f>
        <v>51252</v>
      </c>
      <c r="H426" s="1196">
        <f>SUM(C397:H397)</f>
        <v>50319</v>
      </c>
      <c r="I426" s="1197">
        <f>SUM(C399:H399)</f>
        <v>2981</v>
      </c>
      <c r="J426" s="1196">
        <f>SUM(C401:H401)</f>
        <v>227</v>
      </c>
      <c r="K426" s="1197">
        <f>SUM(C403:H403)</f>
        <v>233</v>
      </c>
      <c r="L426" s="1196">
        <f>SUM(C405:H405)</f>
        <v>108</v>
      </c>
      <c r="M426" s="1197">
        <f>SUM(C407:H407)</f>
        <v>3852</v>
      </c>
      <c r="N426" s="1196">
        <f>SUM(C409:H409)</f>
        <v>491</v>
      </c>
      <c r="O426" s="1197"/>
      <c r="P426" s="1196"/>
      <c r="Q426" s="1197"/>
      <c r="R426" s="1196"/>
      <c r="S426" s="1198"/>
      <c r="T426" s="1199"/>
      <c r="U426" s="1200"/>
      <c r="V426" s="12"/>
    </row>
    <row r="427" spans="1:22" ht="15.75" thickBot="1" x14ac:dyDescent="0.3">
      <c r="A427" s="275"/>
      <c r="B427" s="1201" t="s">
        <v>173</v>
      </c>
      <c r="C427" s="1202"/>
      <c r="D427" s="1202"/>
      <c r="E427" s="1202"/>
      <c r="F427" s="1202"/>
      <c r="G427" s="1203">
        <f>SUM(I395:L395)</f>
        <v>38965</v>
      </c>
      <c r="H427" s="1204">
        <f>SUM(I397:L397)</f>
        <v>996</v>
      </c>
      <c r="I427" s="1205">
        <f>SUM(I399:L399)</f>
        <v>2426</v>
      </c>
      <c r="J427" s="1204">
        <f>SUM(I401:L401)</f>
        <v>28</v>
      </c>
      <c r="K427" s="1205">
        <f>SUM(I403:L403)</f>
        <v>93</v>
      </c>
      <c r="L427" s="1204">
        <f>SUM(I405:L405)</f>
        <v>14</v>
      </c>
      <c r="M427" s="1205">
        <f>SUM(I407:L407)</f>
        <v>1808</v>
      </c>
      <c r="N427" s="1204">
        <f>SUM(I409:L409)</f>
        <v>32</v>
      </c>
      <c r="O427" s="1205"/>
      <c r="P427" s="1204"/>
      <c r="Q427" s="1205"/>
      <c r="R427" s="1204"/>
      <c r="S427" s="1206"/>
      <c r="T427" s="912"/>
      <c r="U427" s="912"/>
      <c r="V427" s="279"/>
    </row>
    <row r="428" spans="1:22" ht="15.75" thickBot="1" x14ac:dyDescent="0.3">
      <c r="A428" s="1207"/>
      <c r="B428" s="1208" t="s">
        <v>174</v>
      </c>
      <c r="C428" s="1209"/>
      <c r="D428" s="1209"/>
      <c r="E428" s="1209"/>
      <c r="F428" s="1209"/>
      <c r="G428" s="1210">
        <f>SUM(M395:P395)</f>
        <v>31722</v>
      </c>
      <c r="H428" s="1211">
        <f>SUM(M397:P397)</f>
        <v>1077</v>
      </c>
      <c r="I428" s="1212">
        <f>SUM(M399:P399)</f>
        <v>1900</v>
      </c>
      <c r="J428" s="1211">
        <f>SUM(M401:P401)</f>
        <v>5</v>
      </c>
      <c r="K428" s="1212">
        <f>SUM(M403:P403)</f>
        <v>125</v>
      </c>
      <c r="L428" s="1211">
        <f>SUM(M405:P405)</f>
        <v>10</v>
      </c>
      <c r="M428" s="1212">
        <f>SUM(M407:P407)</f>
        <v>1679</v>
      </c>
      <c r="N428" s="1211">
        <f>SUM(M409:P409)</f>
        <v>40</v>
      </c>
      <c r="O428" s="1212"/>
      <c r="P428" s="1211"/>
      <c r="Q428" s="1212"/>
      <c r="R428" s="1211"/>
      <c r="S428" s="1206"/>
      <c r="V428" s="1213"/>
    </row>
    <row r="429" spans="1:22" ht="18.75" thickBot="1" x14ac:dyDescent="0.3">
      <c r="A429" s="1214"/>
      <c r="B429" s="1215" t="s">
        <v>175</v>
      </c>
      <c r="C429" s="1216"/>
      <c r="D429" s="1216"/>
      <c r="E429" s="1216"/>
      <c r="F429" s="1216"/>
      <c r="G429" s="1217">
        <f>SUM(Q395:S395)</f>
        <v>30743</v>
      </c>
      <c r="H429" s="1218">
        <f>SUM(Q397:S397)</f>
        <v>1579</v>
      </c>
      <c r="I429" s="1219">
        <f>SUM(Q399:S399)</f>
        <v>2845</v>
      </c>
      <c r="J429" s="1218">
        <f>SUM(Q401:S401)</f>
        <v>8</v>
      </c>
      <c r="K429" s="1219">
        <f>SUM(Q403:S403)</f>
        <v>136</v>
      </c>
      <c r="L429" s="1218">
        <f>SUM(Q405:S405)</f>
        <v>43</v>
      </c>
      <c r="M429" s="1219">
        <f>SUM(Q407:S407)</f>
        <v>2485</v>
      </c>
      <c r="N429" s="1218">
        <f>SUM(Q409:S409)</f>
        <v>44</v>
      </c>
      <c r="O429" s="1219"/>
      <c r="P429" s="1218"/>
      <c r="Q429" s="1219"/>
      <c r="R429" s="1218"/>
      <c r="S429" s="1220"/>
      <c r="V429" s="1214"/>
    </row>
    <row r="430" spans="1:22" ht="18.75" thickBot="1" x14ac:dyDescent="0.3">
      <c r="A430" s="1123"/>
      <c r="B430" s="1221"/>
      <c r="C430" s="1222"/>
      <c r="D430" s="1222"/>
      <c r="E430" s="1222"/>
      <c r="F430" s="1222"/>
      <c r="G430" s="1223"/>
      <c r="H430" s="1223"/>
      <c r="I430" s="1223"/>
      <c r="J430" s="1223"/>
      <c r="K430" s="1223"/>
      <c r="L430" s="1224"/>
      <c r="M430" s="1224"/>
      <c r="N430" s="1224"/>
      <c r="O430" s="1224"/>
      <c r="P430" s="1224"/>
      <c r="Q430" s="1224"/>
      <c r="R430" s="1224"/>
      <c r="S430" s="1225"/>
      <c r="V430" s="1123"/>
    </row>
    <row r="433" spans="1:22" ht="13.5" thickBot="1" x14ac:dyDescent="0.25"/>
    <row r="434" spans="1:22" ht="36" hidden="1" customHeight="1" thickBot="1" x14ac:dyDescent="0.25"/>
    <row r="435" spans="1:22" ht="25.5" customHeight="1" thickBot="1" x14ac:dyDescent="0.35">
      <c r="A435" s="620"/>
      <c r="B435" s="1126" t="s">
        <v>186</v>
      </c>
      <c r="C435" s="1127"/>
      <c r="D435" s="1127"/>
      <c r="E435" s="1127"/>
      <c r="F435" s="1127"/>
      <c r="G435" s="1127"/>
      <c r="H435" s="1127"/>
      <c r="I435" s="1127"/>
      <c r="J435" s="1127"/>
      <c r="K435" s="1127"/>
      <c r="L435" s="1127"/>
      <c r="M435" s="1127"/>
      <c r="N435" s="1127"/>
      <c r="O435" s="1127"/>
      <c r="P435" s="1127"/>
      <c r="Q435" s="1127"/>
      <c r="R435" s="1127"/>
      <c r="S435" s="1127"/>
      <c r="T435" s="273"/>
      <c r="U435" s="273"/>
      <c r="V435" s="6"/>
    </row>
    <row r="436" spans="1:22" ht="34.5" customHeight="1" thickBot="1" x14ac:dyDescent="0.25">
      <c r="A436" s="270">
        <v>0</v>
      </c>
      <c r="B436" s="1128" t="s">
        <v>165</v>
      </c>
      <c r="C436" s="272"/>
      <c r="D436" s="1129"/>
      <c r="E436" s="272"/>
      <c r="F436" s="272"/>
      <c r="G436" s="272"/>
      <c r="H436" s="272"/>
      <c r="I436" s="272"/>
      <c r="J436" s="1226" t="s">
        <v>38</v>
      </c>
      <c r="K436" s="1242"/>
      <c r="L436" s="272"/>
      <c r="M436" s="272"/>
      <c r="N436" s="272"/>
      <c r="O436" s="272"/>
      <c r="P436" s="272"/>
      <c r="Q436" s="272"/>
      <c r="R436" s="272"/>
      <c r="S436" s="272"/>
      <c r="T436" s="272"/>
      <c r="U436" s="272"/>
      <c r="V436" s="12"/>
    </row>
    <row r="437" spans="1:22" ht="13.5" hidden="1" thickBot="1" x14ac:dyDescent="0.25">
      <c r="A437" s="270"/>
      <c r="B437" s="1130"/>
      <c r="C437" s="272"/>
      <c r="D437" s="272"/>
      <c r="E437" s="272"/>
      <c r="F437" s="272"/>
      <c r="G437" s="272"/>
      <c r="H437" s="272"/>
      <c r="I437" s="272"/>
      <c r="J437" s="272"/>
      <c r="K437" s="272"/>
      <c r="L437" s="272"/>
      <c r="M437" s="272"/>
      <c r="N437" s="272"/>
      <c r="O437" s="272"/>
      <c r="P437" s="272"/>
      <c r="Q437" s="272"/>
      <c r="R437" s="272"/>
      <c r="S437" s="272"/>
      <c r="T437" s="272"/>
      <c r="U437" s="272"/>
      <c r="V437" s="12"/>
    </row>
    <row r="438" spans="1:22" ht="13.5" hidden="1" thickBot="1" x14ac:dyDescent="0.25">
      <c r="A438" s="270"/>
      <c r="B438" s="1130"/>
      <c r="C438" s="272"/>
      <c r="D438" s="272"/>
      <c r="E438" s="272"/>
      <c r="F438" s="272"/>
      <c r="G438" s="272"/>
      <c r="H438" s="272"/>
      <c r="I438" s="272"/>
      <c r="J438" s="272"/>
      <c r="K438" s="272"/>
      <c r="L438" s="272"/>
      <c r="M438" s="272"/>
      <c r="N438" s="272"/>
      <c r="O438" s="272"/>
      <c r="P438" s="272"/>
      <c r="Q438" s="272"/>
      <c r="R438" s="272"/>
      <c r="S438" s="272"/>
      <c r="T438" s="272"/>
      <c r="U438" s="272"/>
      <c r="V438" s="12"/>
    </row>
    <row r="439" spans="1:22" ht="27.75" customHeight="1" thickBot="1" x14ac:dyDescent="0.35">
      <c r="A439" s="270"/>
      <c r="B439" s="1131" t="s">
        <v>166</v>
      </c>
      <c r="C439" s="622"/>
      <c r="D439" s="1132" t="s">
        <v>167</v>
      </c>
      <c r="E439" s="622"/>
      <c r="F439" s="622"/>
      <c r="G439" s="622"/>
      <c r="H439" s="624"/>
      <c r="I439" s="1133" t="s">
        <v>168</v>
      </c>
      <c r="J439" s="1134"/>
      <c r="K439" s="1134"/>
      <c r="L439" s="1135"/>
      <c r="M439" s="1136" t="s">
        <v>169</v>
      </c>
      <c r="N439" s="1137"/>
      <c r="O439" s="1137"/>
      <c r="P439" s="1138"/>
      <c r="Q439" s="1139"/>
      <c r="R439" s="1140" t="s">
        <v>170</v>
      </c>
      <c r="S439" s="1141"/>
      <c r="T439" s="272"/>
      <c r="U439" s="272"/>
      <c r="V439" s="12"/>
    </row>
    <row r="440" spans="1:22" ht="51" customHeight="1" thickBot="1" x14ac:dyDescent="0.25">
      <c r="A440" s="270"/>
      <c r="B440" s="272"/>
      <c r="C440" s="1142"/>
      <c r="D440" s="277"/>
      <c r="E440" s="277"/>
      <c r="F440" s="277"/>
      <c r="G440" s="277"/>
      <c r="H440" s="278"/>
      <c r="I440" s="1142"/>
      <c r="J440" s="277"/>
      <c r="K440" s="277"/>
      <c r="L440" s="278"/>
      <c r="M440" s="1142"/>
      <c r="N440" s="277"/>
      <c r="O440" s="277"/>
      <c r="P440" s="278"/>
      <c r="Q440" s="272"/>
      <c r="R440" s="272"/>
      <c r="S440" s="272"/>
      <c r="T440" s="272"/>
      <c r="U440" s="272"/>
      <c r="V440" s="12"/>
    </row>
    <row r="441" spans="1:22" ht="20.25" customHeight="1" thickBot="1" x14ac:dyDescent="0.3">
      <c r="A441" s="1143"/>
      <c r="B441" s="1144" t="s">
        <v>171</v>
      </c>
      <c r="C441" s="645">
        <v>53111</v>
      </c>
      <c r="D441" s="1145">
        <v>53113</v>
      </c>
      <c r="E441" s="1146">
        <v>53115</v>
      </c>
      <c r="F441" s="1147">
        <v>53117</v>
      </c>
      <c r="G441" s="1146">
        <v>53119</v>
      </c>
      <c r="H441" s="1145">
        <v>53121</v>
      </c>
      <c r="I441" s="1146">
        <v>53123</v>
      </c>
      <c r="J441" s="1145">
        <v>53125</v>
      </c>
      <c r="K441" s="1146">
        <v>53127</v>
      </c>
      <c r="L441" s="1145">
        <v>53129</v>
      </c>
      <c r="M441" s="1146">
        <v>53173</v>
      </c>
      <c r="N441" s="1145">
        <v>53175</v>
      </c>
      <c r="O441" s="1146">
        <v>53177</v>
      </c>
      <c r="P441" s="1145">
        <v>53179</v>
      </c>
      <c r="Q441" s="1146">
        <v>53225</v>
      </c>
      <c r="R441" s="1145">
        <v>53227</v>
      </c>
      <c r="S441" s="1146">
        <v>53229</v>
      </c>
      <c r="T441" s="1148"/>
      <c r="U441" s="1149"/>
      <c r="V441" s="1150"/>
    </row>
    <row r="442" spans="1:22" ht="9" customHeight="1" thickBot="1" x14ac:dyDescent="0.25">
      <c r="A442" s="270"/>
      <c r="B442" s="1151"/>
      <c r="C442" s="1152"/>
      <c r="D442" s="1153"/>
      <c r="E442" s="1154"/>
      <c r="F442" s="1153"/>
      <c r="G442" s="1154"/>
      <c r="H442" s="1153"/>
      <c r="I442" s="1154"/>
      <c r="J442" s="1153"/>
      <c r="K442" s="1154"/>
      <c r="L442" s="1153"/>
      <c r="M442" s="1154"/>
      <c r="N442" s="1153"/>
      <c r="O442" s="1154"/>
      <c r="P442" s="1153"/>
      <c r="Q442" s="1154"/>
      <c r="R442" s="1153"/>
      <c r="S442" s="1154"/>
      <c r="T442" s="1155"/>
      <c r="U442" s="1156"/>
      <c r="V442" s="12"/>
    </row>
    <row r="443" spans="1:22" ht="27" customHeight="1" x14ac:dyDescent="0.4">
      <c r="A443" s="270"/>
      <c r="B443" s="1227" t="s">
        <v>2</v>
      </c>
      <c r="C443" s="1228">
        <v>6563</v>
      </c>
      <c r="D443" s="1229">
        <v>13679</v>
      </c>
      <c r="E443" s="1230">
        <v>7105</v>
      </c>
      <c r="F443" s="1229">
        <v>9081</v>
      </c>
      <c r="G443" s="1230">
        <v>8633</v>
      </c>
      <c r="H443" s="1229">
        <v>6016</v>
      </c>
      <c r="I443" s="1231">
        <v>10036</v>
      </c>
      <c r="J443" s="1232">
        <v>7719</v>
      </c>
      <c r="K443" s="1231">
        <v>15141</v>
      </c>
      <c r="L443" s="1232">
        <v>6200</v>
      </c>
      <c r="M443" s="1233">
        <v>5367</v>
      </c>
      <c r="N443" s="1234">
        <v>9161</v>
      </c>
      <c r="O443" s="1233">
        <v>9798</v>
      </c>
      <c r="P443" s="1234">
        <v>7487</v>
      </c>
      <c r="Q443" s="1235">
        <v>9669</v>
      </c>
      <c r="R443" s="1236">
        <v>8996</v>
      </c>
      <c r="S443" s="1235">
        <v>12214</v>
      </c>
      <c r="T443" s="1167"/>
      <c r="U443" s="1168"/>
      <c r="V443" s="12"/>
    </row>
    <row r="444" spans="1:22" ht="6.75" customHeight="1" thickBot="1" x14ac:dyDescent="0.25">
      <c r="A444" s="270"/>
      <c r="B444" s="1169"/>
      <c r="C444" s="1237"/>
      <c r="D444" s="1238"/>
      <c r="E444" s="1239"/>
      <c r="F444" s="1238"/>
      <c r="G444" s="1239"/>
      <c r="H444" s="1238"/>
      <c r="I444" s="1239"/>
      <c r="J444" s="1238"/>
      <c r="K444" s="1239"/>
      <c r="L444" s="1238"/>
      <c r="M444" s="1239"/>
      <c r="N444" s="1238"/>
      <c r="O444" s="1239"/>
      <c r="P444" s="1238"/>
      <c r="Q444" s="1239"/>
      <c r="R444" s="1238"/>
      <c r="S444" s="1239"/>
      <c r="T444" s="1173"/>
      <c r="U444" s="1174"/>
      <c r="V444" s="12"/>
    </row>
    <row r="445" spans="1:22" ht="27" customHeight="1" x14ac:dyDescent="0.4">
      <c r="A445" s="270"/>
      <c r="B445" s="1227" t="s">
        <v>3</v>
      </c>
      <c r="C445" s="1228">
        <v>582</v>
      </c>
      <c r="D445" s="1229">
        <v>46161</v>
      </c>
      <c r="E445" s="1230">
        <v>228</v>
      </c>
      <c r="F445" s="1229">
        <v>595</v>
      </c>
      <c r="G445" s="1230">
        <v>720</v>
      </c>
      <c r="H445" s="1229">
        <v>2517</v>
      </c>
      <c r="I445" s="1231">
        <v>423</v>
      </c>
      <c r="J445" s="1232">
        <v>140</v>
      </c>
      <c r="K445" s="1231">
        <v>255</v>
      </c>
      <c r="L445" s="1232">
        <v>180</v>
      </c>
      <c r="M445" s="1233">
        <v>183</v>
      </c>
      <c r="N445" s="1234">
        <v>396</v>
      </c>
      <c r="O445" s="1233">
        <v>219</v>
      </c>
      <c r="P445" s="1234">
        <v>290</v>
      </c>
      <c r="Q445" s="1235">
        <v>342</v>
      </c>
      <c r="R445" s="1236">
        <v>662</v>
      </c>
      <c r="S445" s="1235">
        <v>580</v>
      </c>
      <c r="T445" s="1167"/>
      <c r="U445" s="1168"/>
      <c r="V445" s="12"/>
    </row>
    <row r="446" spans="1:22" ht="6.75" customHeight="1" thickBot="1" x14ac:dyDescent="0.25">
      <c r="A446" s="270"/>
      <c r="B446" s="1169"/>
      <c r="C446" s="1237"/>
      <c r="D446" s="1238"/>
      <c r="E446" s="1239"/>
      <c r="F446" s="1238"/>
      <c r="G446" s="1239"/>
      <c r="H446" s="1238"/>
      <c r="I446" s="1239"/>
      <c r="J446" s="1238"/>
      <c r="K446" s="1239"/>
      <c r="L446" s="1238"/>
      <c r="M446" s="1239"/>
      <c r="N446" s="1238"/>
      <c r="O446" s="1239"/>
      <c r="P446" s="1238"/>
      <c r="Q446" s="1239"/>
      <c r="R446" s="1238"/>
      <c r="S446" s="1239"/>
      <c r="T446" s="1173"/>
      <c r="U446" s="1174"/>
      <c r="V446" s="12"/>
    </row>
    <row r="447" spans="1:22" ht="27" customHeight="1" x14ac:dyDescent="0.4">
      <c r="A447" s="270"/>
      <c r="B447" s="1227" t="s">
        <v>4</v>
      </c>
      <c r="C447" s="1228">
        <v>511</v>
      </c>
      <c r="D447" s="1229">
        <v>306</v>
      </c>
      <c r="E447" s="1230">
        <v>528</v>
      </c>
      <c r="F447" s="1229">
        <v>671</v>
      </c>
      <c r="G447" s="1230">
        <v>447</v>
      </c>
      <c r="H447" s="1229">
        <v>488</v>
      </c>
      <c r="I447" s="1231">
        <v>813</v>
      </c>
      <c r="J447" s="1232">
        <v>559</v>
      </c>
      <c r="K447" s="1231">
        <v>542</v>
      </c>
      <c r="L447" s="1232">
        <v>515</v>
      </c>
      <c r="M447" s="1233">
        <v>363</v>
      </c>
      <c r="N447" s="1234">
        <v>523</v>
      </c>
      <c r="O447" s="1233">
        <v>519</v>
      </c>
      <c r="P447" s="1234">
        <v>495</v>
      </c>
      <c r="Q447" s="1235">
        <v>931</v>
      </c>
      <c r="R447" s="1236">
        <v>820</v>
      </c>
      <c r="S447" s="1235">
        <v>1089</v>
      </c>
      <c r="T447" s="1167"/>
      <c r="U447" s="1168"/>
      <c r="V447" s="12"/>
    </row>
    <row r="448" spans="1:22" ht="6.75" customHeight="1" thickBot="1" x14ac:dyDescent="0.25">
      <c r="A448" s="270"/>
      <c r="B448" s="1169"/>
      <c r="C448" s="1237"/>
      <c r="D448" s="1238"/>
      <c r="E448" s="1239"/>
      <c r="F448" s="1238"/>
      <c r="G448" s="1239"/>
      <c r="H448" s="1238"/>
      <c r="I448" s="1239"/>
      <c r="J448" s="1238"/>
      <c r="K448" s="1239"/>
      <c r="L448" s="1238"/>
      <c r="M448" s="1239"/>
      <c r="N448" s="1238"/>
      <c r="O448" s="1239"/>
      <c r="P448" s="1238"/>
      <c r="Q448" s="1239"/>
      <c r="R448" s="1238"/>
      <c r="S448" s="1239"/>
      <c r="T448" s="1173"/>
      <c r="U448" s="1174"/>
      <c r="V448" s="12"/>
    </row>
    <row r="449" spans="1:22" ht="27" customHeight="1" x14ac:dyDescent="0.4">
      <c r="A449" s="270"/>
      <c r="B449" s="1227" t="s">
        <v>18</v>
      </c>
      <c r="C449" s="1228">
        <v>200</v>
      </c>
      <c r="D449" s="1229">
        <v>6</v>
      </c>
      <c r="E449" s="1230">
        <v>0</v>
      </c>
      <c r="F449" s="1229">
        <v>18</v>
      </c>
      <c r="G449" s="1230">
        <v>0</v>
      </c>
      <c r="H449" s="1229">
        <v>4</v>
      </c>
      <c r="I449" s="1231">
        <v>17</v>
      </c>
      <c r="J449" s="1232">
        <v>1</v>
      </c>
      <c r="K449" s="1231">
        <v>4</v>
      </c>
      <c r="L449" s="1232">
        <v>7</v>
      </c>
      <c r="M449" s="1233">
        <v>1</v>
      </c>
      <c r="N449" s="1234">
        <v>3</v>
      </c>
      <c r="O449" s="1233">
        <v>1</v>
      </c>
      <c r="P449" s="1234">
        <v>0</v>
      </c>
      <c r="Q449" s="1235">
        <v>0</v>
      </c>
      <c r="R449" s="1236">
        <v>1</v>
      </c>
      <c r="S449" s="1235">
        <v>7</v>
      </c>
      <c r="T449" s="1167"/>
      <c r="U449" s="1168"/>
      <c r="V449" s="12"/>
    </row>
    <row r="450" spans="1:22" ht="6.75" customHeight="1" thickBot="1" x14ac:dyDescent="0.25">
      <c r="A450" s="270"/>
      <c r="B450" s="1169"/>
      <c r="C450" s="1237"/>
      <c r="D450" s="1238"/>
      <c r="E450" s="1239"/>
      <c r="F450" s="1238"/>
      <c r="G450" s="1239"/>
      <c r="H450" s="1238"/>
      <c r="I450" s="1239"/>
      <c r="J450" s="1238"/>
      <c r="K450" s="1239"/>
      <c r="L450" s="1238"/>
      <c r="M450" s="1239"/>
      <c r="N450" s="1238"/>
      <c r="O450" s="1239"/>
      <c r="P450" s="1238"/>
      <c r="Q450" s="1239"/>
      <c r="R450" s="1238"/>
      <c r="S450" s="1239"/>
      <c r="T450" s="1173"/>
      <c r="U450" s="1174"/>
      <c r="V450" s="12"/>
    </row>
    <row r="451" spans="1:22" ht="27" customHeight="1" x14ac:dyDescent="0.25">
      <c r="A451" s="270"/>
      <c r="B451" s="1240" t="s">
        <v>106</v>
      </c>
      <c r="C451" s="1228">
        <v>42</v>
      </c>
      <c r="D451" s="1229">
        <v>39</v>
      </c>
      <c r="E451" s="1230">
        <v>37</v>
      </c>
      <c r="F451" s="1229">
        <v>37</v>
      </c>
      <c r="G451" s="1230">
        <v>18</v>
      </c>
      <c r="H451" s="1229">
        <v>61</v>
      </c>
      <c r="I451" s="1231">
        <v>37</v>
      </c>
      <c r="J451" s="1232">
        <v>20</v>
      </c>
      <c r="K451" s="1231">
        <v>20</v>
      </c>
      <c r="L451" s="1232">
        <v>16</v>
      </c>
      <c r="M451" s="1233">
        <v>9</v>
      </c>
      <c r="N451" s="1234">
        <v>28</v>
      </c>
      <c r="O451" s="1233">
        <v>46</v>
      </c>
      <c r="P451" s="1234">
        <v>45</v>
      </c>
      <c r="Q451" s="1235">
        <v>36</v>
      </c>
      <c r="R451" s="1236">
        <v>48</v>
      </c>
      <c r="S451" s="1235">
        <v>54</v>
      </c>
      <c r="T451" s="1167"/>
      <c r="U451" s="1168"/>
      <c r="V451" s="12"/>
    </row>
    <row r="452" spans="1:22" ht="6.75" customHeight="1" thickBot="1" x14ac:dyDescent="0.25">
      <c r="A452" s="270"/>
      <c r="B452" s="1169"/>
      <c r="C452" s="1237"/>
      <c r="D452" s="1238"/>
      <c r="E452" s="1239"/>
      <c r="F452" s="1238"/>
      <c r="G452" s="1239"/>
      <c r="H452" s="1238"/>
      <c r="I452" s="1239"/>
      <c r="J452" s="1238"/>
      <c r="K452" s="1239"/>
      <c r="L452" s="1238"/>
      <c r="M452" s="1239"/>
      <c r="N452" s="1238"/>
      <c r="O452" s="1239"/>
      <c r="P452" s="1238"/>
      <c r="Q452" s="1239"/>
      <c r="R452" s="1238"/>
      <c r="S452" s="1239"/>
      <c r="T452" s="1173"/>
      <c r="U452" s="1174"/>
      <c r="V452" s="12"/>
    </row>
    <row r="453" spans="1:22" ht="27" customHeight="1" x14ac:dyDescent="0.25">
      <c r="A453" s="270"/>
      <c r="B453" s="1240" t="s">
        <v>178</v>
      </c>
      <c r="C453" s="1228">
        <v>31</v>
      </c>
      <c r="D453" s="1229">
        <v>5</v>
      </c>
      <c r="E453" s="1230">
        <v>4</v>
      </c>
      <c r="F453" s="1229">
        <v>7</v>
      </c>
      <c r="G453" s="1230">
        <v>32</v>
      </c>
      <c r="H453" s="1229">
        <v>29</v>
      </c>
      <c r="I453" s="1231">
        <v>6</v>
      </c>
      <c r="J453" s="1232">
        <v>1</v>
      </c>
      <c r="K453" s="1231">
        <v>4</v>
      </c>
      <c r="L453" s="1232">
        <v>3</v>
      </c>
      <c r="M453" s="1233">
        <v>1</v>
      </c>
      <c r="N453" s="1234">
        <v>5</v>
      </c>
      <c r="O453" s="1233">
        <v>1</v>
      </c>
      <c r="P453" s="1234">
        <v>3</v>
      </c>
      <c r="Q453" s="1235">
        <v>6</v>
      </c>
      <c r="R453" s="1236">
        <v>30</v>
      </c>
      <c r="S453" s="1235">
        <v>7</v>
      </c>
      <c r="T453" s="1167"/>
      <c r="U453" s="1168"/>
      <c r="V453" s="12"/>
    </row>
    <row r="454" spans="1:22" ht="6.75" customHeight="1" thickBot="1" x14ac:dyDescent="0.3">
      <c r="A454" s="270"/>
      <c r="B454" s="1175"/>
      <c r="C454" s="1237"/>
      <c r="D454" s="1238"/>
      <c r="E454" s="1239"/>
      <c r="F454" s="1238"/>
      <c r="G454" s="1239"/>
      <c r="H454" s="1238"/>
      <c r="I454" s="1239"/>
      <c r="J454" s="1238"/>
      <c r="K454" s="1239"/>
      <c r="L454" s="1238"/>
      <c r="M454" s="1239"/>
      <c r="N454" s="1238"/>
      <c r="O454" s="1239"/>
      <c r="P454" s="1238"/>
      <c r="Q454" s="1239"/>
      <c r="R454" s="1238"/>
      <c r="S454" s="1239"/>
      <c r="T454" s="1173"/>
      <c r="U454" s="1174"/>
      <c r="V454" s="12"/>
    </row>
    <row r="455" spans="1:22" ht="27" customHeight="1" x14ac:dyDescent="0.25">
      <c r="A455" s="270"/>
      <c r="B455" s="1241" t="s">
        <v>8</v>
      </c>
      <c r="C455" s="1228">
        <v>429</v>
      </c>
      <c r="D455" s="1229">
        <v>1319</v>
      </c>
      <c r="E455" s="1230">
        <v>380</v>
      </c>
      <c r="F455" s="1229">
        <v>723</v>
      </c>
      <c r="G455" s="1230">
        <v>460</v>
      </c>
      <c r="H455" s="1229">
        <v>574</v>
      </c>
      <c r="I455" s="1231">
        <v>683</v>
      </c>
      <c r="J455" s="1232">
        <v>437</v>
      </c>
      <c r="K455" s="1231">
        <v>373</v>
      </c>
      <c r="L455" s="1232">
        <v>315</v>
      </c>
      <c r="M455" s="1233">
        <v>242</v>
      </c>
      <c r="N455" s="1234">
        <v>480</v>
      </c>
      <c r="O455" s="1233">
        <v>468</v>
      </c>
      <c r="P455" s="1234">
        <v>481</v>
      </c>
      <c r="Q455" s="1235">
        <v>662</v>
      </c>
      <c r="R455" s="1236">
        <v>861</v>
      </c>
      <c r="S455" s="1235">
        <v>963</v>
      </c>
      <c r="T455" s="1167"/>
      <c r="U455" s="1168"/>
      <c r="V455" s="12"/>
    </row>
    <row r="456" spans="1:22" ht="6.75" customHeight="1" thickBot="1" x14ac:dyDescent="0.3">
      <c r="A456" s="270"/>
      <c r="B456" s="1175"/>
      <c r="C456" s="1237"/>
      <c r="D456" s="1238"/>
      <c r="E456" s="1239"/>
      <c r="F456" s="1238"/>
      <c r="G456" s="1239"/>
      <c r="H456" s="1238"/>
      <c r="I456" s="1239"/>
      <c r="J456" s="1238"/>
      <c r="K456" s="1239"/>
      <c r="L456" s="1238"/>
      <c r="M456" s="1239"/>
      <c r="N456" s="1238"/>
      <c r="O456" s="1239"/>
      <c r="P456" s="1238"/>
      <c r="Q456" s="1239"/>
      <c r="R456" s="1238"/>
      <c r="S456" s="1239"/>
      <c r="T456" s="1173"/>
      <c r="U456" s="1174"/>
      <c r="V456" s="12"/>
    </row>
    <row r="457" spans="1:22" ht="27" customHeight="1" x14ac:dyDescent="0.25">
      <c r="A457" s="270"/>
      <c r="B457" s="1240" t="s">
        <v>179</v>
      </c>
      <c r="C457" s="1228">
        <v>30</v>
      </c>
      <c r="D457" s="1229">
        <v>283</v>
      </c>
      <c r="E457" s="1230">
        <v>28</v>
      </c>
      <c r="F457" s="1229">
        <v>15</v>
      </c>
      <c r="G457" s="1230">
        <v>124</v>
      </c>
      <c r="H457" s="1229">
        <v>18</v>
      </c>
      <c r="I457" s="1231">
        <v>10</v>
      </c>
      <c r="J457" s="1232">
        <v>4</v>
      </c>
      <c r="K457" s="1231">
        <v>12</v>
      </c>
      <c r="L457" s="1232">
        <v>5</v>
      </c>
      <c r="M457" s="1233">
        <v>6</v>
      </c>
      <c r="N457" s="1234">
        <v>11</v>
      </c>
      <c r="O457" s="1233">
        <v>10</v>
      </c>
      <c r="P457" s="1234">
        <v>6</v>
      </c>
      <c r="Q457" s="1235">
        <v>7</v>
      </c>
      <c r="R457" s="1236">
        <v>18</v>
      </c>
      <c r="S457" s="1235">
        <v>20</v>
      </c>
      <c r="T457" s="1167"/>
      <c r="U457" s="1168"/>
      <c r="V457" s="12"/>
    </row>
    <row r="458" spans="1:22" ht="7.5" customHeight="1" thickBot="1" x14ac:dyDescent="0.3">
      <c r="A458" s="270"/>
      <c r="B458" s="1175"/>
      <c r="C458" s="1170"/>
      <c r="D458" s="1171"/>
      <c r="E458" s="1172"/>
      <c r="F458" s="1171"/>
      <c r="G458" s="1172"/>
      <c r="H458" s="1171"/>
      <c r="I458" s="1172"/>
      <c r="J458" s="1171"/>
      <c r="K458" s="1172"/>
      <c r="L458" s="1171"/>
      <c r="M458" s="1172"/>
      <c r="N458" s="1171"/>
      <c r="O458" s="1172"/>
      <c r="P458" s="1171"/>
      <c r="Q458" s="1172"/>
      <c r="R458" s="1171"/>
      <c r="S458" s="1172"/>
      <c r="T458" s="1173"/>
      <c r="U458" s="1174"/>
      <c r="V458" s="12"/>
    </row>
    <row r="459" spans="1:22" ht="21.75" hidden="1" customHeight="1" x14ac:dyDescent="0.25">
      <c r="A459" s="270"/>
      <c r="B459" s="1157"/>
      <c r="C459" s="1158"/>
      <c r="D459" s="1159"/>
      <c r="E459" s="1160"/>
      <c r="F459" s="1159"/>
      <c r="G459" s="1160"/>
      <c r="H459" s="1159"/>
      <c r="I459" s="1161"/>
      <c r="J459" s="1162"/>
      <c r="K459" s="1161"/>
      <c r="L459" s="1162"/>
      <c r="M459" s="1163"/>
      <c r="N459" s="1164"/>
      <c r="O459" s="1163"/>
      <c r="P459" s="1164"/>
      <c r="Q459" s="1165"/>
      <c r="R459" s="1166"/>
      <c r="S459" s="1165"/>
      <c r="T459" s="1167"/>
      <c r="U459" s="1168"/>
      <c r="V459" s="12"/>
    </row>
    <row r="460" spans="1:22" ht="6.75" hidden="1" customHeight="1" x14ac:dyDescent="0.25">
      <c r="A460" s="270"/>
      <c r="B460" s="1175"/>
      <c r="C460" s="1170"/>
      <c r="D460" s="1171"/>
      <c r="E460" s="1172"/>
      <c r="F460" s="1171"/>
      <c r="G460" s="1172"/>
      <c r="H460" s="1171"/>
      <c r="I460" s="1172"/>
      <c r="J460" s="1171"/>
      <c r="K460" s="1172"/>
      <c r="L460" s="1171"/>
      <c r="M460" s="1172"/>
      <c r="N460" s="1171"/>
      <c r="O460" s="1172"/>
      <c r="P460" s="1171"/>
      <c r="Q460" s="1172"/>
      <c r="R460" s="1171"/>
      <c r="S460" s="1172"/>
      <c r="T460" s="1173"/>
      <c r="U460" s="1174"/>
      <c r="V460" s="12"/>
    </row>
    <row r="461" spans="1:22" ht="21.75" hidden="1" customHeight="1" x14ac:dyDescent="0.25">
      <c r="A461" s="270"/>
      <c r="B461" s="1157"/>
      <c r="C461" s="1158"/>
      <c r="D461" s="1159"/>
      <c r="E461" s="1160"/>
      <c r="F461" s="1159"/>
      <c r="G461" s="1160"/>
      <c r="H461" s="1159"/>
      <c r="I461" s="1161"/>
      <c r="J461" s="1162"/>
      <c r="K461" s="1161"/>
      <c r="L461" s="1162"/>
      <c r="M461" s="1163"/>
      <c r="N461" s="1164"/>
      <c r="O461" s="1163"/>
      <c r="P461" s="1164"/>
      <c r="Q461" s="1165"/>
      <c r="R461" s="1166"/>
      <c r="S461" s="1165"/>
      <c r="T461" s="1167"/>
      <c r="U461" s="1168"/>
      <c r="V461" s="12"/>
    </row>
    <row r="462" spans="1:22" ht="7.5" hidden="1" customHeight="1" x14ac:dyDescent="0.25">
      <c r="A462" s="270"/>
      <c r="B462" s="1175"/>
      <c r="C462" s="1170"/>
      <c r="D462" s="1171"/>
      <c r="E462" s="1172"/>
      <c r="F462" s="1171"/>
      <c r="G462" s="1172"/>
      <c r="H462" s="1171"/>
      <c r="I462" s="1172"/>
      <c r="J462" s="1171"/>
      <c r="K462" s="1172"/>
      <c r="L462" s="1171"/>
      <c r="M462" s="1172"/>
      <c r="N462" s="1171"/>
      <c r="O462" s="1172"/>
      <c r="P462" s="1171"/>
      <c r="Q462" s="1172"/>
      <c r="R462" s="1171"/>
      <c r="S462" s="1172"/>
      <c r="T462" s="1173"/>
      <c r="U462" s="1174"/>
      <c r="V462" s="12"/>
    </row>
    <row r="463" spans="1:22" ht="21.75" hidden="1" customHeight="1" x14ac:dyDescent="0.25">
      <c r="A463" s="270"/>
      <c r="B463" s="1157"/>
      <c r="C463" s="1158"/>
      <c r="D463" s="1159"/>
      <c r="E463" s="1160"/>
      <c r="F463" s="1159"/>
      <c r="G463" s="1160"/>
      <c r="H463" s="1159"/>
      <c r="I463" s="1161"/>
      <c r="J463" s="1162"/>
      <c r="K463" s="1161"/>
      <c r="L463" s="1162"/>
      <c r="M463" s="1163"/>
      <c r="N463" s="1164"/>
      <c r="O463" s="1163"/>
      <c r="P463" s="1164"/>
      <c r="Q463" s="1165"/>
      <c r="R463" s="1166"/>
      <c r="S463" s="1165"/>
      <c r="T463" s="1167"/>
      <c r="U463" s="1168"/>
      <c r="V463" s="12"/>
    </row>
    <row r="464" spans="1:22" ht="7.5" hidden="1" customHeight="1" x14ac:dyDescent="0.25">
      <c r="A464" s="270"/>
      <c r="B464" s="1176"/>
      <c r="C464" s="1177"/>
      <c r="D464" s="1178"/>
      <c r="E464" s="1179"/>
      <c r="F464" s="1178"/>
      <c r="G464" s="1179"/>
      <c r="H464" s="1178"/>
      <c r="I464" s="1179"/>
      <c r="J464" s="1178"/>
      <c r="K464" s="1179"/>
      <c r="L464" s="1178"/>
      <c r="M464" s="1179"/>
      <c r="N464" s="1178"/>
      <c r="O464" s="1179"/>
      <c r="P464" s="1178"/>
      <c r="Q464" s="1179"/>
      <c r="R464" s="1178"/>
      <c r="S464" s="1179"/>
      <c r="T464" s="1180"/>
      <c r="U464" s="1181"/>
      <c r="V464" s="12"/>
    </row>
    <row r="465" spans="1:22" ht="21.75" hidden="1" customHeight="1" x14ac:dyDescent="0.25">
      <c r="A465" s="270"/>
      <c r="B465" s="1157"/>
      <c r="C465" s="1159"/>
      <c r="D465" s="1160"/>
      <c r="E465" s="1159"/>
      <c r="F465" s="1160"/>
      <c r="G465" s="1159"/>
      <c r="H465" s="1160"/>
      <c r="I465" s="1162"/>
      <c r="J465" s="1161"/>
      <c r="K465" s="1162"/>
      <c r="L465" s="1161"/>
      <c r="M465" s="1164"/>
      <c r="N465" s="1163"/>
      <c r="O465" s="1164"/>
      <c r="P465" s="1163"/>
      <c r="Q465" s="1166"/>
      <c r="R465" s="1165"/>
      <c r="S465" s="1166"/>
      <c r="T465" s="1182"/>
      <c r="U465" s="1167"/>
      <c r="V465" s="12"/>
    </row>
    <row r="466" spans="1:22" ht="9" hidden="1" customHeight="1" x14ac:dyDescent="0.2">
      <c r="A466" s="270"/>
      <c r="B466" s="1183"/>
      <c r="C466" s="1184"/>
      <c r="D466" s="1185"/>
      <c r="E466" s="1184"/>
      <c r="F466" s="1185"/>
      <c r="G466" s="1184"/>
      <c r="H466" s="1185"/>
      <c r="I466" s="1184"/>
      <c r="J466" s="1185"/>
      <c r="K466" s="1184"/>
      <c r="L466" s="1185"/>
      <c r="M466" s="1184"/>
      <c r="N466" s="1185"/>
      <c r="O466" s="1184"/>
      <c r="P466" s="1185"/>
      <c r="Q466" s="1184"/>
      <c r="R466" s="1185"/>
      <c r="S466" s="1184"/>
      <c r="T466" s="1186"/>
      <c r="U466" s="1187"/>
      <c r="V466" s="12"/>
    </row>
    <row r="467" spans="1:22" ht="18.75" hidden="1" customHeight="1" x14ac:dyDescent="0.2">
      <c r="A467" s="270"/>
      <c r="B467" s="1188"/>
      <c r="C467" s="1185"/>
      <c r="D467" s="1185"/>
      <c r="E467" s="1185"/>
      <c r="F467" s="1185"/>
      <c r="G467" s="1189" t="s">
        <v>24</v>
      </c>
      <c r="H467" s="1190" t="s">
        <v>28</v>
      </c>
      <c r="I467" s="1191" t="s">
        <v>29</v>
      </c>
      <c r="J467" s="1190" t="s">
        <v>30</v>
      </c>
      <c r="K467" s="1191" t="s">
        <v>31</v>
      </c>
      <c r="L467" s="1190" t="s">
        <v>32</v>
      </c>
      <c r="M467" s="1191" t="s">
        <v>35</v>
      </c>
      <c r="N467" s="1190" t="s">
        <v>36</v>
      </c>
      <c r="O467" s="1191" t="s">
        <v>91</v>
      </c>
      <c r="P467" s="1190" t="s">
        <v>38</v>
      </c>
      <c r="Q467" s="1191" t="s">
        <v>92</v>
      </c>
      <c r="R467" s="1190" t="s">
        <v>93</v>
      </c>
      <c r="S467" s="1192"/>
      <c r="T467" s="1186"/>
      <c r="U467" s="1193"/>
      <c r="V467" s="12"/>
    </row>
    <row r="468" spans="1:22" ht="15.75" hidden="1" thickBot="1" x14ac:dyDescent="0.3">
      <c r="A468" s="270"/>
      <c r="B468" s="1194" t="s">
        <v>172</v>
      </c>
      <c r="C468" s="1194"/>
      <c r="D468" s="1194"/>
      <c r="E468" s="1194"/>
      <c r="F468" s="1194"/>
      <c r="G468" s="1195">
        <f>SUM(C443:H443)</f>
        <v>51077</v>
      </c>
      <c r="H468" s="1196">
        <f>SUM(C445:H445)</f>
        <v>50803</v>
      </c>
      <c r="I468" s="1197">
        <f>SUM(C447:H447)</f>
        <v>2951</v>
      </c>
      <c r="J468" s="1196">
        <f>SUM(C449:H449)</f>
        <v>228</v>
      </c>
      <c r="K468" s="1197">
        <f>SUM(C451:H451)</f>
        <v>234</v>
      </c>
      <c r="L468" s="1196">
        <f>SUM(C453:H453)</f>
        <v>108</v>
      </c>
      <c r="M468" s="1197">
        <f>SUM(C455:H455)</f>
        <v>3885</v>
      </c>
      <c r="N468" s="1196">
        <f>SUM(C457:H457)</f>
        <v>498</v>
      </c>
      <c r="O468" s="1197">
        <f>SUM(C459:H459)</f>
        <v>0</v>
      </c>
      <c r="P468" s="1196">
        <f>SUM(C461:H461)</f>
        <v>0</v>
      </c>
      <c r="Q468" s="1197">
        <f>SUM(C463:H463)</f>
        <v>0</v>
      </c>
      <c r="R468" s="1196">
        <f>SUM(C465:H465)</f>
        <v>0</v>
      </c>
      <c r="S468" s="1198"/>
      <c r="T468" s="1199"/>
      <c r="U468" s="1200"/>
      <c r="V468" s="12"/>
    </row>
    <row r="469" spans="1:22" ht="15.75" hidden="1" customHeight="1" x14ac:dyDescent="0.25">
      <c r="A469" s="275"/>
      <c r="B469" s="1201" t="s">
        <v>173</v>
      </c>
      <c r="C469" s="1202"/>
      <c r="D469" s="1202"/>
      <c r="E469" s="1202"/>
      <c r="F469" s="1202"/>
      <c r="G469" s="1203">
        <f>SUM(I443:L443)</f>
        <v>39096</v>
      </c>
      <c r="H469" s="1204">
        <f>SUM(I445:L445)</f>
        <v>998</v>
      </c>
      <c r="I469" s="1205">
        <f>SUM(I447:L447)</f>
        <v>2429</v>
      </c>
      <c r="J469" s="1204">
        <f>SUM(I449:L449)</f>
        <v>29</v>
      </c>
      <c r="K469" s="1205">
        <f>SUM(I451:L451)</f>
        <v>93</v>
      </c>
      <c r="L469" s="1204">
        <f>SUM(I453:L453)</f>
        <v>14</v>
      </c>
      <c r="M469" s="1205">
        <f>SUM(I455:L455)</f>
        <v>1808</v>
      </c>
      <c r="N469" s="1204">
        <f>SUM(I457:L457)</f>
        <v>31</v>
      </c>
      <c r="O469" s="1205">
        <f>SUM(I459:L459)</f>
        <v>0</v>
      </c>
      <c r="P469" s="1204">
        <f>SUM(I461:L461)</f>
        <v>0</v>
      </c>
      <c r="Q469" s="1205">
        <f>SUM(I463:L463)</f>
        <v>0</v>
      </c>
      <c r="R469" s="1204">
        <f>SUM(I465:L465)</f>
        <v>0</v>
      </c>
      <c r="S469" s="1206"/>
      <c r="T469" s="912"/>
      <c r="U469" s="912"/>
      <c r="V469" s="279"/>
    </row>
    <row r="470" spans="1:22" ht="16.5" hidden="1" customHeight="1" x14ac:dyDescent="0.25">
      <c r="A470" s="1207"/>
      <c r="B470" s="1208" t="s">
        <v>174</v>
      </c>
      <c r="C470" s="1209"/>
      <c r="D470" s="1209"/>
      <c r="E470" s="1209"/>
      <c r="F470" s="1209"/>
      <c r="G470" s="1210">
        <f>SUM(M443:P443)</f>
        <v>31813</v>
      </c>
      <c r="H470" s="1211">
        <f>SUM(M445:P445)</f>
        <v>1088</v>
      </c>
      <c r="I470" s="1212">
        <f>SUM(M447:P447)</f>
        <v>1900</v>
      </c>
      <c r="J470" s="1211">
        <f>SUM(M449:P449)</f>
        <v>5</v>
      </c>
      <c r="K470" s="1212">
        <f>SUM(M451:P451)</f>
        <v>128</v>
      </c>
      <c r="L470" s="1211">
        <f>SUM(M453:P453)</f>
        <v>10</v>
      </c>
      <c r="M470" s="1212">
        <f>SUM(M455:P455)</f>
        <v>1671</v>
      </c>
      <c r="N470" s="1211">
        <f>SUM(M457:P457)</f>
        <v>33</v>
      </c>
      <c r="O470" s="1212">
        <f>SUM(M459:P459)</f>
        <v>0</v>
      </c>
      <c r="P470" s="1211">
        <f>SUM(M461:P461)</f>
        <v>0</v>
      </c>
      <c r="Q470" s="1212">
        <f>SUM(M463:P463)</f>
        <v>0</v>
      </c>
      <c r="R470" s="1211">
        <f>SUM(M465:P465)</f>
        <v>0</v>
      </c>
      <c r="S470" s="1206"/>
      <c r="V470" s="1213"/>
    </row>
    <row r="471" spans="1:22" ht="16.5" hidden="1" customHeight="1" x14ac:dyDescent="0.25">
      <c r="A471" s="1214"/>
      <c r="B471" s="1215" t="s">
        <v>175</v>
      </c>
      <c r="C471" s="1216"/>
      <c r="D471" s="1216"/>
      <c r="E471" s="1216"/>
      <c r="F471" s="1216"/>
      <c r="G471" s="1217">
        <f>SUM(Q443:S443)</f>
        <v>30879</v>
      </c>
      <c r="H471" s="1218">
        <f>SUM(Q445:S445)</f>
        <v>1584</v>
      </c>
      <c r="I471" s="1219">
        <f>SUM(Q447:S447)</f>
        <v>2840</v>
      </c>
      <c r="J471" s="1218">
        <f>SUM(Q449:S449)</f>
        <v>8</v>
      </c>
      <c r="K471" s="1219">
        <f>SUM(Q451:S451)</f>
        <v>138</v>
      </c>
      <c r="L471" s="1218">
        <f>SUM(Q453:S453)</f>
        <v>43</v>
      </c>
      <c r="M471" s="1219">
        <f>SUM(Q455,R455,S455)</f>
        <v>2486</v>
      </c>
      <c r="N471" s="1218">
        <f>SUM(Q457:S457)</f>
        <v>45</v>
      </c>
      <c r="O471" s="1219">
        <f>SUM(Q459:S459)</f>
        <v>0</v>
      </c>
      <c r="P471" s="1218">
        <f>SUM(Q461:S461)</f>
        <v>0</v>
      </c>
      <c r="Q471" s="1219">
        <f>SUM(Q463:S463)</f>
        <v>0</v>
      </c>
      <c r="R471" s="1218">
        <f>SUM(Q465:S465)</f>
        <v>0</v>
      </c>
      <c r="S471" s="1220"/>
      <c r="V471" s="1214"/>
    </row>
    <row r="472" spans="1:22" ht="18.75" customHeight="1" thickBot="1" x14ac:dyDescent="0.3">
      <c r="A472" s="1123"/>
      <c r="B472" s="1221"/>
      <c r="C472" s="1222" t="s">
        <v>176</v>
      </c>
      <c r="D472" s="1222"/>
      <c r="E472" s="1222"/>
      <c r="F472" s="1222"/>
      <c r="G472" s="1223"/>
      <c r="H472" s="1223"/>
      <c r="I472" s="1223"/>
      <c r="J472" s="1223"/>
      <c r="K472" s="1223"/>
      <c r="L472" s="1224"/>
      <c r="M472" s="1224"/>
      <c r="N472" s="1224"/>
      <c r="O472" s="1224"/>
      <c r="P472" s="1224"/>
      <c r="Q472" s="1224"/>
      <c r="R472" s="1224"/>
      <c r="S472" s="1225"/>
      <c r="V472" s="1123"/>
    </row>
    <row r="473" spans="1:22" ht="15" thickBot="1" x14ac:dyDescent="0.25">
      <c r="A473" s="270"/>
      <c r="B473" s="1188"/>
      <c r="C473" s="1185"/>
      <c r="D473" s="1185"/>
      <c r="E473" s="1185"/>
      <c r="F473" s="1185"/>
      <c r="G473" s="1189" t="s">
        <v>2</v>
      </c>
      <c r="H473" s="1190" t="s">
        <v>3</v>
      </c>
      <c r="I473" s="1191" t="s">
        <v>4</v>
      </c>
      <c r="J473" s="1190" t="s">
        <v>18</v>
      </c>
      <c r="K473" s="1191" t="s">
        <v>180</v>
      </c>
      <c r="L473" s="1190" t="s">
        <v>181</v>
      </c>
      <c r="M473" s="1191" t="s">
        <v>182</v>
      </c>
      <c r="N473" s="1190" t="s">
        <v>183</v>
      </c>
      <c r="O473" s="1191"/>
      <c r="P473" s="1190"/>
      <c r="Q473" s="1191"/>
      <c r="R473" s="1190"/>
      <c r="S473" s="1192"/>
      <c r="T473" s="1186"/>
      <c r="U473" s="1193"/>
      <c r="V473" s="12"/>
    </row>
    <row r="474" spans="1:22" ht="15.75" thickBot="1" x14ac:dyDescent="0.3">
      <c r="A474" s="270"/>
      <c r="B474" s="1194" t="s">
        <v>172</v>
      </c>
      <c r="C474" s="1194"/>
      <c r="D474" s="1194"/>
      <c r="E474" s="1194"/>
      <c r="F474" s="1194"/>
      <c r="G474" s="1195">
        <f>SUM(C443:H443)</f>
        <v>51077</v>
      </c>
      <c r="H474" s="1196">
        <f>SUM(C445:H445)</f>
        <v>50803</v>
      </c>
      <c r="I474" s="1197">
        <f>SUM(C447:H447)</f>
        <v>2951</v>
      </c>
      <c r="J474" s="1196">
        <f>SUM(C449:H449)</f>
        <v>228</v>
      </c>
      <c r="K474" s="1197">
        <f>SUM(C451:H451)</f>
        <v>234</v>
      </c>
      <c r="L474" s="1196">
        <f>SUM(C453:H453)</f>
        <v>108</v>
      </c>
      <c r="M474" s="1197">
        <f>SUM(C455:H455)</f>
        <v>3885</v>
      </c>
      <c r="N474" s="1196">
        <f>SUM(C457:H457)</f>
        <v>498</v>
      </c>
      <c r="O474" s="1197"/>
      <c r="P474" s="1196"/>
      <c r="Q474" s="1197"/>
      <c r="R474" s="1196"/>
      <c r="S474" s="1198"/>
      <c r="T474" s="1199"/>
      <c r="U474" s="1200"/>
      <c r="V474" s="12"/>
    </row>
    <row r="475" spans="1:22" ht="15.75" thickBot="1" x14ac:dyDescent="0.3">
      <c r="A475" s="275"/>
      <c r="B475" s="1201" t="s">
        <v>173</v>
      </c>
      <c r="C475" s="1202"/>
      <c r="D475" s="1202"/>
      <c r="E475" s="1202"/>
      <c r="F475" s="1202"/>
      <c r="G475" s="1203">
        <f>SUM(I443:L443)</f>
        <v>39096</v>
      </c>
      <c r="H475" s="1204">
        <f>SUM(I445:L445)</f>
        <v>998</v>
      </c>
      <c r="I475" s="1205">
        <f>SUM(I447:L447)</f>
        <v>2429</v>
      </c>
      <c r="J475" s="1204">
        <f>SUM(I449:L449)</f>
        <v>29</v>
      </c>
      <c r="K475" s="1205">
        <f>SUM(I451:L451)</f>
        <v>93</v>
      </c>
      <c r="L475" s="1204">
        <f>SUM(I453:L453)</f>
        <v>14</v>
      </c>
      <c r="M475" s="1205">
        <f>SUM(I455:L455)</f>
        <v>1808</v>
      </c>
      <c r="N475" s="1204">
        <f>SUM(I457:L457)</f>
        <v>31</v>
      </c>
      <c r="O475" s="1205"/>
      <c r="P475" s="1204"/>
      <c r="Q475" s="1205"/>
      <c r="R475" s="1204"/>
      <c r="S475" s="1206"/>
      <c r="T475" s="912"/>
      <c r="U475" s="912"/>
      <c r="V475" s="279"/>
    </row>
    <row r="476" spans="1:22" ht="15.75" thickBot="1" x14ac:dyDescent="0.3">
      <c r="A476" s="1207"/>
      <c r="B476" s="1208" t="s">
        <v>174</v>
      </c>
      <c r="C476" s="1209"/>
      <c r="D476" s="1209"/>
      <c r="E476" s="1209"/>
      <c r="F476" s="1209"/>
      <c r="G476" s="1210">
        <f>SUM(M443:P443)</f>
        <v>31813</v>
      </c>
      <c r="H476" s="1211">
        <f>SUM(M445:P445)</f>
        <v>1088</v>
      </c>
      <c r="I476" s="1212">
        <f>SUM(M447:P447)</f>
        <v>1900</v>
      </c>
      <c r="J476" s="1211">
        <f>SUM(M449:P449)</f>
        <v>5</v>
      </c>
      <c r="K476" s="1212">
        <f>SUM(M451:P451)</f>
        <v>128</v>
      </c>
      <c r="L476" s="1211">
        <f>SUM(M453:P453)</f>
        <v>10</v>
      </c>
      <c r="M476" s="1212">
        <f>SUM(M455:P455)</f>
        <v>1671</v>
      </c>
      <c r="N476" s="1211">
        <f>SUM(M457:P457)</f>
        <v>33</v>
      </c>
      <c r="O476" s="1212"/>
      <c r="P476" s="1211"/>
      <c r="Q476" s="1212"/>
      <c r="R476" s="1211"/>
      <c r="S476" s="1206"/>
      <c r="V476" s="1213"/>
    </row>
    <row r="477" spans="1:22" ht="18.75" thickBot="1" x14ac:dyDescent="0.3">
      <c r="A477" s="1214"/>
      <c r="B477" s="1215" t="s">
        <v>175</v>
      </c>
      <c r="C477" s="1216"/>
      <c r="D477" s="1216"/>
      <c r="E477" s="1216"/>
      <c r="F477" s="1216"/>
      <c r="G477" s="1217">
        <f>SUM(Q443:S443)</f>
        <v>30879</v>
      </c>
      <c r="H477" s="1218">
        <f>SUM(Q445:S445)</f>
        <v>1584</v>
      </c>
      <c r="I477" s="1219">
        <f>SUM(Q447:S447)</f>
        <v>2840</v>
      </c>
      <c r="J477" s="1218">
        <f>SUM(Q449:S449)</f>
        <v>8</v>
      </c>
      <c r="K477" s="1219">
        <f>SUM(Q451:S451)</f>
        <v>138</v>
      </c>
      <c r="L477" s="1218">
        <f>SUM(Q453:S453)</f>
        <v>43</v>
      </c>
      <c r="M477" s="1219">
        <f>SUM(Q455:S455)</f>
        <v>2486</v>
      </c>
      <c r="N477" s="1218">
        <f>SUM(Q457:S457)</f>
        <v>45</v>
      </c>
      <c r="O477" s="1219"/>
      <c r="P477" s="1218"/>
      <c r="Q477" s="1219"/>
      <c r="R477" s="1218"/>
      <c r="S477" s="1220"/>
      <c r="V477" s="1214"/>
    </row>
    <row r="478" spans="1:22" ht="18.75" thickBot="1" x14ac:dyDescent="0.3">
      <c r="A478" s="1123"/>
      <c r="B478" s="1221"/>
      <c r="C478" s="1222"/>
      <c r="D478" s="1222"/>
      <c r="E478" s="1222"/>
      <c r="F478" s="1222"/>
      <c r="G478" s="1223"/>
      <c r="H478" s="1223"/>
      <c r="I478" s="1223"/>
      <c r="J478" s="1223"/>
      <c r="K478" s="1223"/>
      <c r="L478" s="1224"/>
      <c r="M478" s="1224"/>
      <c r="N478" s="1224"/>
      <c r="O478" s="1224"/>
      <c r="P478" s="1224"/>
      <c r="Q478" s="1224"/>
      <c r="R478" s="1224"/>
      <c r="S478" s="1225"/>
      <c r="V478" s="1123"/>
    </row>
    <row r="482" spans="1:22" ht="0.75" customHeight="1" thickBot="1" x14ac:dyDescent="0.25"/>
    <row r="483" spans="1:22" ht="25.5" customHeight="1" thickBot="1" x14ac:dyDescent="0.35">
      <c r="A483" s="620"/>
      <c r="B483" s="1126" t="s">
        <v>186</v>
      </c>
      <c r="C483" s="1127"/>
      <c r="D483" s="1127"/>
      <c r="E483" s="1127"/>
      <c r="F483" s="1127"/>
      <c r="G483" s="1127"/>
      <c r="H483" s="1127"/>
      <c r="I483" s="1127"/>
      <c r="J483" s="1127"/>
      <c r="K483" s="1127"/>
      <c r="L483" s="1127"/>
      <c r="M483" s="1127"/>
      <c r="N483" s="1127"/>
      <c r="O483" s="1127"/>
      <c r="P483" s="1127"/>
      <c r="Q483" s="1127"/>
      <c r="R483" s="1127"/>
      <c r="S483" s="1127"/>
      <c r="T483" s="273"/>
      <c r="U483" s="273"/>
      <c r="V483" s="6"/>
    </row>
    <row r="484" spans="1:22" ht="34.5" customHeight="1" thickBot="1" x14ac:dyDescent="0.25">
      <c r="A484" s="270">
        <v>0</v>
      </c>
      <c r="B484" s="1128" t="s">
        <v>165</v>
      </c>
      <c r="C484" s="272"/>
      <c r="D484" s="1129"/>
      <c r="E484" s="272"/>
      <c r="F484" s="272"/>
      <c r="G484" s="272"/>
      <c r="H484" s="272"/>
      <c r="I484" s="272"/>
      <c r="J484" s="1226" t="s">
        <v>39</v>
      </c>
      <c r="K484" s="1242"/>
      <c r="L484" s="272"/>
      <c r="M484" s="272"/>
      <c r="N484" s="272"/>
      <c r="O484" s="272"/>
      <c r="P484" s="272"/>
      <c r="Q484" s="272"/>
      <c r="R484" s="272"/>
      <c r="S484" s="272"/>
      <c r="T484" s="272"/>
      <c r="U484" s="272"/>
      <c r="V484" s="12"/>
    </row>
    <row r="485" spans="1:22" ht="13.5" hidden="1" thickBot="1" x14ac:dyDescent="0.25">
      <c r="A485" s="270"/>
      <c r="B485" s="1130"/>
      <c r="C485" s="272"/>
      <c r="D485" s="272"/>
      <c r="E485" s="272"/>
      <c r="F485" s="272"/>
      <c r="G485" s="272"/>
      <c r="H485" s="272"/>
      <c r="I485" s="272"/>
      <c r="J485" s="272"/>
      <c r="K485" s="272"/>
      <c r="L485" s="272"/>
      <c r="M485" s="272"/>
      <c r="N485" s="272"/>
      <c r="O485" s="272"/>
      <c r="P485" s="272"/>
      <c r="Q485" s="272"/>
      <c r="R485" s="272"/>
      <c r="S485" s="272"/>
      <c r="T485" s="272"/>
      <c r="U485" s="272"/>
      <c r="V485" s="12"/>
    </row>
    <row r="486" spans="1:22" ht="13.5" hidden="1" thickBot="1" x14ac:dyDescent="0.25">
      <c r="A486" s="270"/>
      <c r="B486" s="1130"/>
      <c r="C486" s="272"/>
      <c r="D486" s="272"/>
      <c r="E486" s="272"/>
      <c r="F486" s="272"/>
      <c r="G486" s="272"/>
      <c r="H486" s="272"/>
      <c r="I486" s="272"/>
      <c r="J486" s="272"/>
      <c r="K486" s="272"/>
      <c r="L486" s="272"/>
      <c r="M486" s="272"/>
      <c r="N486" s="272"/>
      <c r="O486" s="272"/>
      <c r="P486" s="272"/>
      <c r="Q486" s="272"/>
      <c r="R486" s="272"/>
      <c r="S486" s="272"/>
      <c r="T486" s="272"/>
      <c r="U486" s="272"/>
      <c r="V486" s="12"/>
    </row>
    <row r="487" spans="1:22" ht="27.75" customHeight="1" thickBot="1" x14ac:dyDescent="0.35">
      <c r="A487" s="270"/>
      <c r="B487" s="1131" t="s">
        <v>166</v>
      </c>
      <c r="C487" s="622"/>
      <c r="D487" s="1132" t="s">
        <v>167</v>
      </c>
      <c r="E487" s="622"/>
      <c r="F487" s="622"/>
      <c r="G487" s="622"/>
      <c r="H487" s="624"/>
      <c r="I487" s="1133" t="s">
        <v>168</v>
      </c>
      <c r="J487" s="1134"/>
      <c r="K487" s="1134"/>
      <c r="L487" s="1135"/>
      <c r="M487" s="1136" t="s">
        <v>169</v>
      </c>
      <c r="N487" s="1137"/>
      <c r="O487" s="1137"/>
      <c r="P487" s="1138"/>
      <c r="Q487" s="1139"/>
      <c r="R487" s="1140" t="s">
        <v>170</v>
      </c>
      <c r="S487" s="1141"/>
      <c r="T487" s="272"/>
      <c r="U487" s="272"/>
      <c r="V487" s="12"/>
    </row>
    <row r="488" spans="1:22" ht="51" customHeight="1" thickBot="1" x14ac:dyDescent="0.25">
      <c r="A488" s="270"/>
      <c r="B488" s="272"/>
      <c r="C488" s="1142"/>
      <c r="D488" s="277"/>
      <c r="E488" s="277"/>
      <c r="F488" s="277"/>
      <c r="G488" s="277"/>
      <c r="H488" s="278"/>
      <c r="I488" s="1142"/>
      <c r="J488" s="277"/>
      <c r="K488" s="277"/>
      <c r="L488" s="278"/>
      <c r="M488" s="1142"/>
      <c r="N488" s="277"/>
      <c r="O488" s="277"/>
      <c r="P488" s="278"/>
      <c r="Q488" s="272"/>
      <c r="R488" s="272"/>
      <c r="S488" s="272"/>
      <c r="T488" s="272"/>
      <c r="U488" s="272"/>
      <c r="V488" s="12"/>
    </row>
    <row r="489" spans="1:22" ht="20.25" customHeight="1" thickBot="1" x14ac:dyDescent="0.3">
      <c r="A489" s="1143"/>
      <c r="B489" s="1144" t="s">
        <v>171</v>
      </c>
      <c r="C489" s="645">
        <v>53111</v>
      </c>
      <c r="D489" s="1145">
        <v>53113</v>
      </c>
      <c r="E489" s="1146">
        <v>53115</v>
      </c>
      <c r="F489" s="1147">
        <v>53117</v>
      </c>
      <c r="G489" s="1146">
        <v>53119</v>
      </c>
      <c r="H489" s="1145">
        <v>53121</v>
      </c>
      <c r="I489" s="1146">
        <v>53123</v>
      </c>
      <c r="J489" s="1145">
        <v>53125</v>
      </c>
      <c r="K489" s="1146">
        <v>53127</v>
      </c>
      <c r="L489" s="1145">
        <v>53129</v>
      </c>
      <c r="M489" s="1146">
        <v>53173</v>
      </c>
      <c r="N489" s="1145">
        <v>53175</v>
      </c>
      <c r="O489" s="1146">
        <v>53177</v>
      </c>
      <c r="P489" s="1145">
        <v>53179</v>
      </c>
      <c r="Q489" s="1146">
        <v>53225</v>
      </c>
      <c r="R489" s="1145">
        <v>53227</v>
      </c>
      <c r="S489" s="1146">
        <v>53229</v>
      </c>
      <c r="T489" s="1148"/>
      <c r="U489" s="1149"/>
      <c r="V489" s="1150"/>
    </row>
    <row r="490" spans="1:22" ht="9" customHeight="1" thickBot="1" x14ac:dyDescent="0.25">
      <c r="A490" s="270"/>
      <c r="B490" s="1151"/>
      <c r="C490" s="1152"/>
      <c r="D490" s="1153"/>
      <c r="E490" s="1154"/>
      <c r="F490" s="1153"/>
      <c r="G490" s="1154"/>
      <c r="H490" s="1153"/>
      <c r="I490" s="1154"/>
      <c r="J490" s="1153"/>
      <c r="K490" s="1154"/>
      <c r="L490" s="1153"/>
      <c r="M490" s="1154"/>
      <c r="N490" s="1153"/>
      <c r="O490" s="1154"/>
      <c r="P490" s="1153"/>
      <c r="Q490" s="1154"/>
      <c r="R490" s="1153"/>
      <c r="S490" s="1154"/>
      <c r="T490" s="1155"/>
      <c r="U490" s="1156"/>
      <c r="V490" s="12"/>
    </row>
    <row r="491" spans="1:22" ht="27" customHeight="1" x14ac:dyDescent="0.4">
      <c r="A491" s="270"/>
      <c r="B491" s="1227" t="s">
        <v>2</v>
      </c>
      <c r="C491" s="1228">
        <v>6587</v>
      </c>
      <c r="D491" s="1229">
        <v>13710</v>
      </c>
      <c r="E491" s="1230">
        <v>7077</v>
      </c>
      <c r="F491" s="1229">
        <v>9043</v>
      </c>
      <c r="G491" s="1230">
        <v>8452</v>
      </c>
      <c r="H491" s="1229">
        <v>6014</v>
      </c>
      <c r="I491" s="1231">
        <v>10141</v>
      </c>
      <c r="J491" s="1232">
        <v>7720</v>
      </c>
      <c r="K491" s="1231">
        <v>15254</v>
      </c>
      <c r="L491" s="1232">
        <v>6188</v>
      </c>
      <c r="M491" s="1233">
        <v>5343</v>
      </c>
      <c r="N491" s="1234">
        <v>9148</v>
      </c>
      <c r="O491" s="1233">
        <v>9783</v>
      </c>
      <c r="P491" s="1234">
        <v>7495</v>
      </c>
      <c r="Q491" s="1235">
        <v>9665</v>
      </c>
      <c r="R491" s="1236">
        <v>8979</v>
      </c>
      <c r="S491" s="1235">
        <v>12165</v>
      </c>
      <c r="T491" s="1167"/>
      <c r="U491" s="1168"/>
      <c r="V491" s="12"/>
    </row>
    <row r="492" spans="1:22" ht="6.75" customHeight="1" thickBot="1" x14ac:dyDescent="0.25">
      <c r="A492" s="270"/>
      <c r="B492" s="1169"/>
      <c r="C492" s="1237"/>
      <c r="D492" s="1238"/>
      <c r="E492" s="1239"/>
      <c r="F492" s="1238"/>
      <c r="G492" s="1239"/>
      <c r="H492" s="1238"/>
      <c r="I492" s="1239"/>
      <c r="J492" s="1238"/>
      <c r="K492" s="1239"/>
      <c r="L492" s="1238"/>
      <c r="M492" s="1239"/>
      <c r="N492" s="1238"/>
      <c r="O492" s="1239"/>
      <c r="P492" s="1238"/>
      <c r="Q492" s="1239"/>
      <c r="R492" s="1238"/>
      <c r="S492" s="1239"/>
      <c r="T492" s="1173"/>
      <c r="U492" s="1174"/>
      <c r="V492" s="12"/>
    </row>
    <row r="493" spans="1:22" ht="27" customHeight="1" x14ac:dyDescent="0.4">
      <c r="A493" s="270"/>
      <c r="B493" s="1227" t="s">
        <v>3</v>
      </c>
      <c r="C493" s="1228">
        <v>585</v>
      </c>
      <c r="D493" s="1229">
        <v>46723</v>
      </c>
      <c r="E493" s="1230">
        <v>228</v>
      </c>
      <c r="F493" s="1229">
        <v>599</v>
      </c>
      <c r="G493" s="1230">
        <v>733</v>
      </c>
      <c r="H493" s="1229">
        <v>2895</v>
      </c>
      <c r="I493" s="1231">
        <v>425</v>
      </c>
      <c r="J493" s="1232">
        <v>142</v>
      </c>
      <c r="K493" s="1231">
        <v>255</v>
      </c>
      <c r="L493" s="1232">
        <v>184</v>
      </c>
      <c r="M493" s="1233">
        <v>185</v>
      </c>
      <c r="N493" s="1234">
        <v>393</v>
      </c>
      <c r="O493" s="1233">
        <v>218</v>
      </c>
      <c r="P493" s="1234">
        <v>295</v>
      </c>
      <c r="Q493" s="1235">
        <v>343</v>
      </c>
      <c r="R493" s="1236">
        <v>666</v>
      </c>
      <c r="S493" s="1235">
        <v>582</v>
      </c>
      <c r="T493" s="1167"/>
      <c r="U493" s="1168"/>
      <c r="V493" s="12"/>
    </row>
    <row r="494" spans="1:22" ht="6.75" customHeight="1" thickBot="1" x14ac:dyDescent="0.25">
      <c r="A494" s="270"/>
      <c r="B494" s="1169"/>
      <c r="C494" s="1237"/>
      <c r="D494" s="1238"/>
      <c r="E494" s="1239"/>
      <c r="F494" s="1238"/>
      <c r="G494" s="1239"/>
      <c r="H494" s="1238"/>
      <c r="I494" s="1239"/>
      <c r="J494" s="1238"/>
      <c r="K494" s="1239"/>
      <c r="L494" s="1238"/>
      <c r="M494" s="1239"/>
      <c r="N494" s="1238"/>
      <c r="O494" s="1239"/>
      <c r="P494" s="1238"/>
      <c r="Q494" s="1239"/>
      <c r="R494" s="1238"/>
      <c r="S494" s="1239"/>
      <c r="T494" s="1173"/>
      <c r="U494" s="1174"/>
      <c r="V494" s="12"/>
    </row>
    <row r="495" spans="1:22" ht="27" customHeight="1" x14ac:dyDescent="0.4">
      <c r="A495" s="270"/>
      <c r="B495" s="1227" t="s">
        <v>4</v>
      </c>
      <c r="C495" s="1228">
        <v>507</v>
      </c>
      <c r="D495" s="1229">
        <v>306</v>
      </c>
      <c r="E495" s="1230">
        <v>527</v>
      </c>
      <c r="F495" s="1229">
        <v>673</v>
      </c>
      <c r="G495" s="1230">
        <v>440</v>
      </c>
      <c r="H495" s="1229">
        <v>482</v>
      </c>
      <c r="I495" s="1231">
        <v>805</v>
      </c>
      <c r="J495" s="1232">
        <v>557</v>
      </c>
      <c r="K495" s="1231">
        <v>540</v>
      </c>
      <c r="L495" s="1232">
        <v>509</v>
      </c>
      <c r="M495" s="1233">
        <v>359</v>
      </c>
      <c r="N495" s="1234">
        <v>523</v>
      </c>
      <c r="O495" s="1233">
        <v>517</v>
      </c>
      <c r="P495" s="1234">
        <v>492</v>
      </c>
      <c r="Q495" s="1235">
        <v>927</v>
      </c>
      <c r="R495" s="1236">
        <v>819</v>
      </c>
      <c r="S495" s="1235">
        <v>1087</v>
      </c>
      <c r="T495" s="1167"/>
      <c r="U495" s="1168"/>
      <c r="V495" s="12"/>
    </row>
    <row r="496" spans="1:22" ht="6.75" customHeight="1" thickBot="1" x14ac:dyDescent="0.25">
      <c r="A496" s="270"/>
      <c r="B496" s="1169"/>
      <c r="C496" s="1237"/>
      <c r="D496" s="1238"/>
      <c r="E496" s="1239"/>
      <c r="F496" s="1238"/>
      <c r="G496" s="1239"/>
      <c r="H496" s="1238"/>
      <c r="I496" s="1239"/>
      <c r="J496" s="1238"/>
      <c r="K496" s="1239"/>
      <c r="L496" s="1238"/>
      <c r="M496" s="1239"/>
      <c r="N496" s="1238"/>
      <c r="O496" s="1239"/>
      <c r="P496" s="1238"/>
      <c r="Q496" s="1239"/>
      <c r="R496" s="1238"/>
      <c r="S496" s="1239"/>
      <c r="T496" s="1173"/>
      <c r="U496" s="1174"/>
      <c r="V496" s="12"/>
    </row>
    <row r="497" spans="1:22" ht="27" customHeight="1" x14ac:dyDescent="0.4">
      <c r="A497" s="270"/>
      <c r="B497" s="1227" t="s">
        <v>18</v>
      </c>
      <c r="C497" s="1228">
        <v>200</v>
      </c>
      <c r="D497" s="1229">
        <v>6</v>
      </c>
      <c r="E497" s="1230">
        <v>0</v>
      </c>
      <c r="F497" s="1229">
        <v>18</v>
      </c>
      <c r="G497" s="1230">
        <v>0</v>
      </c>
      <c r="H497" s="1229">
        <v>4</v>
      </c>
      <c r="I497" s="1231">
        <v>17</v>
      </c>
      <c r="J497" s="1232">
        <v>1</v>
      </c>
      <c r="K497" s="1231">
        <v>3</v>
      </c>
      <c r="L497" s="1232">
        <v>7</v>
      </c>
      <c r="M497" s="1233">
        <v>1</v>
      </c>
      <c r="N497" s="1234">
        <v>3</v>
      </c>
      <c r="O497" s="1233">
        <v>1</v>
      </c>
      <c r="P497" s="1234">
        <v>0</v>
      </c>
      <c r="Q497" s="1235">
        <v>0</v>
      </c>
      <c r="R497" s="1236">
        <v>1</v>
      </c>
      <c r="S497" s="1235">
        <v>7</v>
      </c>
      <c r="T497" s="1167"/>
      <c r="U497" s="1168"/>
      <c r="V497" s="12"/>
    </row>
    <row r="498" spans="1:22" ht="6.75" customHeight="1" thickBot="1" x14ac:dyDescent="0.25">
      <c r="A498" s="270"/>
      <c r="B498" s="1169"/>
      <c r="C498" s="1237"/>
      <c r="D498" s="1238"/>
      <c r="E498" s="1239"/>
      <c r="F498" s="1238"/>
      <c r="G498" s="1239"/>
      <c r="H498" s="1238"/>
      <c r="I498" s="1239"/>
      <c r="J498" s="1238"/>
      <c r="K498" s="1239"/>
      <c r="L498" s="1238"/>
      <c r="M498" s="1239"/>
      <c r="N498" s="1238"/>
      <c r="O498" s="1239"/>
      <c r="P498" s="1238"/>
      <c r="Q498" s="1239"/>
      <c r="R498" s="1238"/>
      <c r="S498" s="1239"/>
      <c r="T498" s="1173"/>
      <c r="U498" s="1174"/>
      <c r="V498" s="12"/>
    </row>
    <row r="499" spans="1:22" ht="27" customHeight="1" x14ac:dyDescent="0.25">
      <c r="A499" s="270"/>
      <c r="B499" s="1240" t="s">
        <v>106</v>
      </c>
      <c r="C499" s="1228">
        <v>42</v>
      </c>
      <c r="D499" s="1229">
        <v>39</v>
      </c>
      <c r="E499" s="1230">
        <v>38</v>
      </c>
      <c r="F499" s="1229">
        <v>36</v>
      </c>
      <c r="G499" s="1230">
        <v>18</v>
      </c>
      <c r="H499" s="1229">
        <v>59</v>
      </c>
      <c r="I499" s="1231">
        <v>38</v>
      </c>
      <c r="J499" s="1232">
        <v>21</v>
      </c>
      <c r="K499" s="1231">
        <v>20</v>
      </c>
      <c r="L499" s="1232">
        <v>15</v>
      </c>
      <c r="M499" s="1233">
        <v>9</v>
      </c>
      <c r="N499" s="1234">
        <v>29</v>
      </c>
      <c r="O499" s="1233">
        <v>47</v>
      </c>
      <c r="P499" s="1234">
        <v>44</v>
      </c>
      <c r="Q499" s="1235">
        <v>37</v>
      </c>
      <c r="R499" s="1236">
        <v>50</v>
      </c>
      <c r="S499" s="1235">
        <v>54</v>
      </c>
      <c r="T499" s="1167"/>
      <c r="U499" s="1168"/>
      <c r="V499" s="12"/>
    </row>
    <row r="500" spans="1:22" ht="6.75" customHeight="1" thickBot="1" x14ac:dyDescent="0.25">
      <c r="A500" s="270"/>
      <c r="B500" s="1169"/>
      <c r="C500" s="1237"/>
      <c r="D500" s="1238"/>
      <c r="E500" s="1239"/>
      <c r="F500" s="1238"/>
      <c r="G500" s="1239"/>
      <c r="H500" s="1238"/>
      <c r="I500" s="1239"/>
      <c r="J500" s="1238"/>
      <c r="K500" s="1239"/>
      <c r="L500" s="1238"/>
      <c r="M500" s="1239"/>
      <c r="N500" s="1238"/>
      <c r="O500" s="1239"/>
      <c r="P500" s="1238"/>
      <c r="Q500" s="1239"/>
      <c r="R500" s="1238"/>
      <c r="S500" s="1239"/>
      <c r="T500" s="1173"/>
      <c r="U500" s="1174"/>
      <c r="V500" s="12"/>
    </row>
    <row r="501" spans="1:22" ht="27" customHeight="1" x14ac:dyDescent="0.25">
      <c r="A501" s="270"/>
      <c r="B501" s="1240" t="s">
        <v>178</v>
      </c>
      <c r="C501" s="1228">
        <v>30</v>
      </c>
      <c r="D501" s="1229">
        <v>6</v>
      </c>
      <c r="E501" s="1230">
        <v>4</v>
      </c>
      <c r="F501" s="1229">
        <v>8</v>
      </c>
      <c r="G501" s="1230">
        <v>33</v>
      </c>
      <c r="H501" s="1229">
        <v>31</v>
      </c>
      <c r="I501" s="1231">
        <v>6</v>
      </c>
      <c r="J501" s="1232">
        <v>1</v>
      </c>
      <c r="K501" s="1231">
        <v>5</v>
      </c>
      <c r="L501" s="1232">
        <v>4</v>
      </c>
      <c r="M501" s="1233">
        <v>2</v>
      </c>
      <c r="N501" s="1234">
        <v>5</v>
      </c>
      <c r="O501" s="1233">
        <v>1</v>
      </c>
      <c r="P501" s="1234">
        <v>4</v>
      </c>
      <c r="Q501" s="1235">
        <v>6</v>
      </c>
      <c r="R501" s="1236">
        <v>29</v>
      </c>
      <c r="S501" s="1235">
        <v>7</v>
      </c>
      <c r="T501" s="1167"/>
      <c r="U501" s="1168"/>
      <c r="V501" s="12"/>
    </row>
    <row r="502" spans="1:22" ht="6.75" customHeight="1" thickBot="1" x14ac:dyDescent="0.3">
      <c r="A502" s="270"/>
      <c r="B502" s="1175"/>
      <c r="C502" s="1237"/>
      <c r="D502" s="1238"/>
      <c r="E502" s="1239"/>
      <c r="F502" s="1238"/>
      <c r="G502" s="1239"/>
      <c r="H502" s="1238"/>
      <c r="I502" s="1239"/>
      <c r="J502" s="1238"/>
      <c r="K502" s="1239"/>
      <c r="L502" s="1238"/>
      <c r="M502" s="1239"/>
      <c r="N502" s="1238"/>
      <c r="O502" s="1239"/>
      <c r="P502" s="1238"/>
      <c r="Q502" s="1239"/>
      <c r="R502" s="1238"/>
      <c r="S502" s="1239"/>
      <c r="T502" s="1173"/>
      <c r="U502" s="1174"/>
      <c r="V502" s="12"/>
    </row>
    <row r="503" spans="1:22" ht="27" customHeight="1" x14ac:dyDescent="0.25">
      <c r="A503" s="270"/>
      <c r="B503" s="1241" t="s">
        <v>8</v>
      </c>
      <c r="C503" s="1228">
        <v>433</v>
      </c>
      <c r="D503" s="1229">
        <v>1322</v>
      </c>
      <c r="E503" s="1230">
        <v>385</v>
      </c>
      <c r="F503" s="1229">
        <v>722</v>
      </c>
      <c r="G503" s="1230">
        <v>459</v>
      </c>
      <c r="H503" s="1229">
        <v>577</v>
      </c>
      <c r="I503" s="1231">
        <v>681</v>
      </c>
      <c r="J503" s="1232">
        <v>435</v>
      </c>
      <c r="K503" s="1231">
        <v>371</v>
      </c>
      <c r="L503" s="1232">
        <v>313</v>
      </c>
      <c r="M503" s="1233">
        <v>244</v>
      </c>
      <c r="N503" s="1234">
        <v>484</v>
      </c>
      <c r="O503" s="1233">
        <v>469</v>
      </c>
      <c r="P503" s="1234">
        <v>481</v>
      </c>
      <c r="Q503" s="1235">
        <v>659</v>
      </c>
      <c r="R503" s="1236">
        <v>857</v>
      </c>
      <c r="S503" s="1235">
        <v>960</v>
      </c>
      <c r="T503" s="1167"/>
      <c r="U503" s="1168"/>
      <c r="V503" s="12"/>
    </row>
    <row r="504" spans="1:22" ht="6.75" customHeight="1" thickBot="1" x14ac:dyDescent="0.3">
      <c r="A504" s="270"/>
      <c r="B504" s="1175"/>
      <c r="C504" s="1237"/>
      <c r="D504" s="1238"/>
      <c r="E504" s="1239"/>
      <c r="F504" s="1238"/>
      <c r="G504" s="1239"/>
      <c r="H504" s="1238"/>
      <c r="I504" s="1239"/>
      <c r="J504" s="1238"/>
      <c r="K504" s="1239"/>
      <c r="L504" s="1238"/>
      <c r="M504" s="1239"/>
      <c r="N504" s="1238"/>
      <c r="O504" s="1239"/>
      <c r="P504" s="1238"/>
      <c r="Q504" s="1239"/>
      <c r="R504" s="1238"/>
      <c r="S504" s="1239"/>
      <c r="T504" s="1173"/>
      <c r="U504" s="1174"/>
      <c r="V504" s="12"/>
    </row>
    <row r="505" spans="1:22" ht="27" customHeight="1" x14ac:dyDescent="0.25">
      <c r="A505" s="270"/>
      <c r="B505" s="1240" t="s">
        <v>179</v>
      </c>
      <c r="C505" s="1228">
        <v>30</v>
      </c>
      <c r="D505" s="1229">
        <v>284</v>
      </c>
      <c r="E505" s="1230">
        <v>26</v>
      </c>
      <c r="F505" s="1229">
        <v>15</v>
      </c>
      <c r="G505" s="1230">
        <v>124</v>
      </c>
      <c r="H505" s="1229">
        <v>19</v>
      </c>
      <c r="I505" s="1231">
        <v>10</v>
      </c>
      <c r="J505" s="1232">
        <v>4</v>
      </c>
      <c r="K505" s="1231">
        <v>15</v>
      </c>
      <c r="L505" s="1232">
        <v>6</v>
      </c>
      <c r="M505" s="1233">
        <v>6</v>
      </c>
      <c r="N505" s="1234">
        <v>10</v>
      </c>
      <c r="O505" s="1233">
        <v>11</v>
      </c>
      <c r="P505" s="1234">
        <v>6</v>
      </c>
      <c r="Q505" s="1235">
        <v>7</v>
      </c>
      <c r="R505" s="1236">
        <v>19</v>
      </c>
      <c r="S505" s="1235">
        <v>20</v>
      </c>
      <c r="T505" s="1167"/>
      <c r="U505" s="1168"/>
      <c r="V505" s="12"/>
    </row>
    <row r="506" spans="1:22" ht="7.5" customHeight="1" thickBot="1" x14ac:dyDescent="0.3">
      <c r="A506" s="270"/>
      <c r="B506" s="1175"/>
      <c r="C506" s="1170"/>
      <c r="D506" s="1171"/>
      <c r="E506" s="1172"/>
      <c r="F506" s="1171"/>
      <c r="G506" s="1172"/>
      <c r="H506" s="1171"/>
      <c r="I506" s="1172"/>
      <c r="J506" s="1171"/>
      <c r="K506" s="1172"/>
      <c r="L506" s="1171"/>
      <c r="M506" s="1172"/>
      <c r="N506" s="1171"/>
      <c r="O506" s="1172"/>
      <c r="P506" s="1171"/>
      <c r="Q506" s="1172"/>
      <c r="R506" s="1171"/>
      <c r="S506" s="1172"/>
      <c r="T506" s="1173"/>
      <c r="U506" s="1174"/>
      <c r="V506" s="12"/>
    </row>
    <row r="507" spans="1:22" ht="21.75" hidden="1" customHeight="1" x14ac:dyDescent="0.25">
      <c r="A507" s="270"/>
      <c r="B507" s="1157"/>
      <c r="C507" s="1158"/>
      <c r="D507" s="1159"/>
      <c r="E507" s="1160"/>
      <c r="F507" s="1159"/>
      <c r="G507" s="1160"/>
      <c r="H507" s="1159"/>
      <c r="I507" s="1161"/>
      <c r="J507" s="1162"/>
      <c r="K507" s="1161"/>
      <c r="L507" s="1162"/>
      <c r="M507" s="1163"/>
      <c r="N507" s="1164"/>
      <c r="O507" s="1163"/>
      <c r="P507" s="1164"/>
      <c r="Q507" s="1165"/>
      <c r="R507" s="1166"/>
      <c r="S507" s="1165"/>
      <c r="T507" s="1167"/>
      <c r="U507" s="1168"/>
      <c r="V507" s="12"/>
    </row>
    <row r="508" spans="1:22" ht="6.75" hidden="1" customHeight="1" x14ac:dyDescent="0.25">
      <c r="A508" s="270"/>
      <c r="B508" s="1175"/>
      <c r="C508" s="1170"/>
      <c r="D508" s="1171"/>
      <c r="E508" s="1172"/>
      <c r="F508" s="1171"/>
      <c r="G508" s="1172"/>
      <c r="H508" s="1171"/>
      <c r="I508" s="1172"/>
      <c r="J508" s="1171"/>
      <c r="K508" s="1172"/>
      <c r="L508" s="1171"/>
      <c r="M508" s="1172"/>
      <c r="N508" s="1171"/>
      <c r="O508" s="1172"/>
      <c r="P508" s="1171"/>
      <c r="Q508" s="1172"/>
      <c r="R508" s="1171"/>
      <c r="S508" s="1172"/>
      <c r="T508" s="1173"/>
      <c r="U508" s="1174"/>
      <c r="V508" s="12"/>
    </row>
    <row r="509" spans="1:22" ht="21.75" hidden="1" customHeight="1" x14ac:dyDescent="0.25">
      <c r="A509" s="270"/>
      <c r="B509" s="1157"/>
      <c r="C509" s="1158"/>
      <c r="D509" s="1159"/>
      <c r="E509" s="1160"/>
      <c r="F509" s="1159"/>
      <c r="G509" s="1160"/>
      <c r="H509" s="1159"/>
      <c r="I509" s="1161"/>
      <c r="J509" s="1162"/>
      <c r="K509" s="1161"/>
      <c r="L509" s="1162"/>
      <c r="M509" s="1163"/>
      <c r="N509" s="1164"/>
      <c r="O509" s="1163"/>
      <c r="P509" s="1164"/>
      <c r="Q509" s="1165"/>
      <c r="R509" s="1166"/>
      <c r="S509" s="1165"/>
      <c r="T509" s="1167"/>
      <c r="U509" s="1168"/>
      <c r="V509" s="12"/>
    </row>
    <row r="510" spans="1:22" ht="7.5" hidden="1" customHeight="1" x14ac:dyDescent="0.25">
      <c r="A510" s="270"/>
      <c r="B510" s="1175"/>
      <c r="C510" s="1170"/>
      <c r="D510" s="1171"/>
      <c r="E510" s="1172"/>
      <c r="F510" s="1171"/>
      <c r="G510" s="1172"/>
      <c r="H510" s="1171"/>
      <c r="I510" s="1172"/>
      <c r="J510" s="1171"/>
      <c r="K510" s="1172"/>
      <c r="L510" s="1171"/>
      <c r="M510" s="1172"/>
      <c r="N510" s="1171"/>
      <c r="O510" s="1172"/>
      <c r="P510" s="1171"/>
      <c r="Q510" s="1172"/>
      <c r="R510" s="1171"/>
      <c r="S510" s="1172"/>
      <c r="T510" s="1173"/>
      <c r="U510" s="1174"/>
      <c r="V510" s="12"/>
    </row>
    <row r="511" spans="1:22" ht="21.75" hidden="1" customHeight="1" x14ac:dyDescent="0.25">
      <c r="A511" s="270"/>
      <c r="B511" s="1157"/>
      <c r="C511" s="1158"/>
      <c r="D511" s="1159"/>
      <c r="E511" s="1160"/>
      <c r="F511" s="1159"/>
      <c r="G511" s="1160"/>
      <c r="H511" s="1159"/>
      <c r="I511" s="1161"/>
      <c r="J511" s="1162"/>
      <c r="K511" s="1161"/>
      <c r="L511" s="1162"/>
      <c r="M511" s="1163"/>
      <c r="N511" s="1164"/>
      <c r="O511" s="1163"/>
      <c r="P511" s="1164"/>
      <c r="Q511" s="1165"/>
      <c r="R511" s="1166"/>
      <c r="S511" s="1165"/>
      <c r="T511" s="1167"/>
      <c r="U511" s="1168"/>
      <c r="V511" s="12"/>
    </row>
    <row r="512" spans="1:22" ht="7.5" hidden="1" customHeight="1" x14ac:dyDescent="0.25">
      <c r="A512" s="270"/>
      <c r="B512" s="1176"/>
      <c r="C512" s="1177"/>
      <c r="D512" s="1178"/>
      <c r="E512" s="1179"/>
      <c r="F512" s="1178"/>
      <c r="G512" s="1179"/>
      <c r="H512" s="1178"/>
      <c r="I512" s="1179"/>
      <c r="J512" s="1178"/>
      <c r="K512" s="1179"/>
      <c r="L512" s="1178"/>
      <c r="M512" s="1179"/>
      <c r="N512" s="1178"/>
      <c r="O512" s="1179"/>
      <c r="P512" s="1178"/>
      <c r="Q512" s="1179"/>
      <c r="R512" s="1178"/>
      <c r="S512" s="1179"/>
      <c r="T512" s="1180"/>
      <c r="U512" s="1181"/>
      <c r="V512" s="12"/>
    </row>
    <row r="513" spans="1:22" ht="21.75" hidden="1" customHeight="1" x14ac:dyDescent="0.25">
      <c r="A513" s="270"/>
      <c r="B513" s="1157"/>
      <c r="C513" s="1159"/>
      <c r="D513" s="1160"/>
      <c r="E513" s="1159"/>
      <c r="F513" s="1160"/>
      <c r="G513" s="1159"/>
      <c r="H513" s="1160"/>
      <c r="I513" s="1162"/>
      <c r="J513" s="1161"/>
      <c r="K513" s="1162"/>
      <c r="L513" s="1161"/>
      <c r="M513" s="1164"/>
      <c r="N513" s="1163"/>
      <c r="O513" s="1164"/>
      <c r="P513" s="1163"/>
      <c r="Q513" s="1166"/>
      <c r="R513" s="1165"/>
      <c r="S513" s="1166"/>
      <c r="T513" s="1182"/>
      <c r="U513" s="1167"/>
      <c r="V513" s="12"/>
    </row>
    <row r="514" spans="1:22" ht="9" hidden="1" customHeight="1" x14ac:dyDescent="0.2">
      <c r="A514" s="270"/>
      <c r="B514" s="1183"/>
      <c r="C514" s="1184"/>
      <c r="D514" s="1185"/>
      <c r="E514" s="1184"/>
      <c r="F514" s="1185"/>
      <c r="G514" s="1184"/>
      <c r="H514" s="1185"/>
      <c r="I514" s="1184"/>
      <c r="J514" s="1185"/>
      <c r="K514" s="1184"/>
      <c r="L514" s="1185"/>
      <c r="M514" s="1184"/>
      <c r="N514" s="1185"/>
      <c r="O514" s="1184"/>
      <c r="P514" s="1185"/>
      <c r="Q514" s="1184"/>
      <c r="R514" s="1185"/>
      <c r="S514" s="1184"/>
      <c r="T514" s="1186"/>
      <c r="U514" s="1187"/>
      <c r="V514" s="12"/>
    </row>
    <row r="515" spans="1:22" ht="18.75" hidden="1" customHeight="1" x14ac:dyDescent="0.2">
      <c r="A515" s="270"/>
      <c r="B515" s="1188"/>
      <c r="C515" s="1185"/>
      <c r="D515" s="1185"/>
      <c r="E515" s="1185"/>
      <c r="F515" s="1185"/>
      <c r="G515" s="1189" t="s">
        <v>24</v>
      </c>
      <c r="H515" s="1190" t="s">
        <v>28</v>
      </c>
      <c r="I515" s="1191" t="s">
        <v>29</v>
      </c>
      <c r="J515" s="1190" t="s">
        <v>30</v>
      </c>
      <c r="K515" s="1191" t="s">
        <v>31</v>
      </c>
      <c r="L515" s="1190" t="s">
        <v>32</v>
      </c>
      <c r="M515" s="1191" t="s">
        <v>35</v>
      </c>
      <c r="N515" s="1190" t="s">
        <v>36</v>
      </c>
      <c r="O515" s="1191" t="s">
        <v>91</v>
      </c>
      <c r="P515" s="1190" t="s">
        <v>38</v>
      </c>
      <c r="Q515" s="1191" t="s">
        <v>92</v>
      </c>
      <c r="R515" s="1190" t="s">
        <v>93</v>
      </c>
      <c r="S515" s="1192"/>
      <c r="T515" s="1186"/>
      <c r="U515" s="1193"/>
      <c r="V515" s="12"/>
    </row>
    <row r="516" spans="1:22" ht="15.75" hidden="1" thickBot="1" x14ac:dyDescent="0.3">
      <c r="A516" s="270"/>
      <c r="B516" s="1194" t="s">
        <v>172</v>
      </c>
      <c r="C516" s="1194"/>
      <c r="D516" s="1194"/>
      <c r="E516" s="1194"/>
      <c r="F516" s="1194"/>
      <c r="G516" s="1195">
        <f>SUM(C491:H491)</f>
        <v>50883</v>
      </c>
      <c r="H516" s="1196">
        <f>SUM(C493:H493)</f>
        <v>51763</v>
      </c>
      <c r="I516" s="1197">
        <f>SUM(C495:H495)</f>
        <v>2935</v>
      </c>
      <c r="J516" s="1196">
        <f>SUM(C497:H497)</f>
        <v>228</v>
      </c>
      <c r="K516" s="1197">
        <f>SUM(C499:H499)</f>
        <v>232</v>
      </c>
      <c r="L516" s="1196">
        <f>SUM(C501:H501)</f>
        <v>112</v>
      </c>
      <c r="M516" s="1197">
        <f>SUM(C503:H503)</f>
        <v>3898</v>
      </c>
      <c r="N516" s="1196">
        <f>SUM(C505:H505)</f>
        <v>498</v>
      </c>
      <c r="O516" s="1197">
        <f>SUM(C507:H507)</f>
        <v>0</v>
      </c>
      <c r="P516" s="1196">
        <f>SUM(C509:H509)</f>
        <v>0</v>
      </c>
      <c r="Q516" s="1197">
        <f>SUM(C511:H511)</f>
        <v>0</v>
      </c>
      <c r="R516" s="1196">
        <f>SUM(C513:H513)</f>
        <v>0</v>
      </c>
      <c r="S516" s="1198"/>
      <c r="T516" s="1199"/>
      <c r="U516" s="1200"/>
      <c r="V516" s="12"/>
    </row>
    <row r="517" spans="1:22" ht="15.75" hidden="1" customHeight="1" x14ac:dyDescent="0.25">
      <c r="A517" s="275"/>
      <c r="B517" s="1201" t="s">
        <v>173</v>
      </c>
      <c r="C517" s="1202"/>
      <c r="D517" s="1202"/>
      <c r="E517" s="1202"/>
      <c r="F517" s="1202"/>
      <c r="G517" s="1203">
        <f>SUM(I491:L491)</f>
        <v>39303</v>
      </c>
      <c r="H517" s="1204">
        <f>SUM(I493:L493)</f>
        <v>1006</v>
      </c>
      <c r="I517" s="1205">
        <f>SUM(I495:L495)</f>
        <v>2411</v>
      </c>
      <c r="J517" s="1204">
        <f>SUM(I497:L497)</f>
        <v>28</v>
      </c>
      <c r="K517" s="1205">
        <f>SUM(I499:L499)</f>
        <v>94</v>
      </c>
      <c r="L517" s="1204">
        <f>SUM(I501:L501)</f>
        <v>16</v>
      </c>
      <c r="M517" s="1205">
        <f>SUM(I503:L503)</f>
        <v>1800</v>
      </c>
      <c r="N517" s="1204">
        <f>SUM(I505:L505)</f>
        <v>35</v>
      </c>
      <c r="O517" s="1205">
        <f>SUM(I507:L507)</f>
        <v>0</v>
      </c>
      <c r="P517" s="1204">
        <f>SUM(I509:L509)</f>
        <v>0</v>
      </c>
      <c r="Q517" s="1205">
        <f>SUM(I511:L511)</f>
        <v>0</v>
      </c>
      <c r="R517" s="1204">
        <f>SUM(I513:L513)</f>
        <v>0</v>
      </c>
      <c r="S517" s="1206"/>
      <c r="T517" s="912"/>
      <c r="U517" s="912"/>
      <c r="V517" s="279"/>
    </row>
    <row r="518" spans="1:22" ht="16.5" hidden="1" customHeight="1" x14ac:dyDescent="0.25">
      <c r="A518" s="1207"/>
      <c r="B518" s="1208" t="s">
        <v>174</v>
      </c>
      <c r="C518" s="1209"/>
      <c r="D518" s="1209"/>
      <c r="E518" s="1209"/>
      <c r="F518" s="1209"/>
      <c r="G518" s="1210">
        <f>SUM(M491:P491)</f>
        <v>31769</v>
      </c>
      <c r="H518" s="1211">
        <f>SUM(M493:P493)</f>
        <v>1091</v>
      </c>
      <c r="I518" s="1212">
        <f>SUM(M495:P495)</f>
        <v>1891</v>
      </c>
      <c r="J518" s="1211">
        <f>SUM(M497:P497)</f>
        <v>5</v>
      </c>
      <c r="K518" s="1212">
        <f>SUM(M499:P499)</f>
        <v>129</v>
      </c>
      <c r="L518" s="1211">
        <f>SUM(M501:P501)</f>
        <v>12</v>
      </c>
      <c r="M518" s="1212">
        <f>SUM(M503:P503)</f>
        <v>1678</v>
      </c>
      <c r="N518" s="1211">
        <f>SUM(M505:P505)</f>
        <v>33</v>
      </c>
      <c r="O518" s="1212">
        <f>SUM(M507:P507)</f>
        <v>0</v>
      </c>
      <c r="P518" s="1211">
        <f>SUM(M509:P509)</f>
        <v>0</v>
      </c>
      <c r="Q518" s="1212">
        <f>SUM(M511:P511)</f>
        <v>0</v>
      </c>
      <c r="R518" s="1211">
        <f>SUM(M513:P513)</f>
        <v>0</v>
      </c>
      <c r="S518" s="1206"/>
      <c r="V518" s="1213"/>
    </row>
    <row r="519" spans="1:22" ht="16.5" hidden="1" customHeight="1" x14ac:dyDescent="0.25">
      <c r="A519" s="1214"/>
      <c r="B519" s="1215" t="s">
        <v>175</v>
      </c>
      <c r="C519" s="1216"/>
      <c r="D519" s="1216"/>
      <c r="E519" s="1216"/>
      <c r="F519" s="1216"/>
      <c r="G519" s="1217">
        <f>SUM(Q491:S491)</f>
        <v>30809</v>
      </c>
      <c r="H519" s="1218">
        <f>SUM(Q493:S493)</f>
        <v>1591</v>
      </c>
      <c r="I519" s="1219">
        <f>SUM(Q495:S495)</f>
        <v>2833</v>
      </c>
      <c r="J519" s="1218">
        <f>SUM(Q497:S497)</f>
        <v>8</v>
      </c>
      <c r="K519" s="1219">
        <f>SUM(Q499:S499)</f>
        <v>141</v>
      </c>
      <c r="L519" s="1218">
        <f>SUM(Q501:S501)</f>
        <v>42</v>
      </c>
      <c r="M519" s="1219">
        <f>SUM(Q503,R503,S503)</f>
        <v>2476</v>
      </c>
      <c r="N519" s="1218">
        <f>SUM(Q505:S505)</f>
        <v>46</v>
      </c>
      <c r="O519" s="1219">
        <f>SUM(Q507:S507)</f>
        <v>0</v>
      </c>
      <c r="P519" s="1218">
        <f>SUM(Q509:S509)</f>
        <v>0</v>
      </c>
      <c r="Q519" s="1219">
        <f>SUM(Q511:S511)</f>
        <v>0</v>
      </c>
      <c r="R519" s="1218">
        <f>SUM(Q513:S513)</f>
        <v>0</v>
      </c>
      <c r="S519" s="1220"/>
      <c r="V519" s="1214"/>
    </row>
    <row r="520" spans="1:22" ht="18.75" customHeight="1" thickBot="1" x14ac:dyDescent="0.3">
      <c r="A520" s="1123"/>
      <c r="B520" s="1221"/>
      <c r="C520" s="1222" t="s">
        <v>176</v>
      </c>
      <c r="D520" s="1222"/>
      <c r="E520" s="1222"/>
      <c r="F520" s="1222"/>
      <c r="G520" s="1223"/>
      <c r="H520" s="1223"/>
      <c r="I520" s="1223"/>
      <c r="J520" s="1223"/>
      <c r="K520" s="1223"/>
      <c r="L520" s="1224"/>
      <c r="M520" s="1224"/>
      <c r="N520" s="1224"/>
      <c r="O520" s="1224"/>
      <c r="P520" s="1224"/>
      <c r="Q520" s="1224"/>
      <c r="R520" s="1224"/>
      <c r="S520" s="1225"/>
      <c r="V520" s="1123"/>
    </row>
    <row r="521" spans="1:22" ht="15" thickBot="1" x14ac:dyDescent="0.25">
      <c r="A521" s="270"/>
      <c r="B521" s="1188"/>
      <c r="C521" s="1185"/>
      <c r="D521" s="1185"/>
      <c r="E521" s="1185"/>
      <c r="F521" s="1185"/>
      <c r="G521" s="1189" t="s">
        <v>2</v>
      </c>
      <c r="H521" s="1190" t="s">
        <v>3</v>
      </c>
      <c r="I521" s="1191" t="s">
        <v>4</v>
      </c>
      <c r="J521" s="1190" t="s">
        <v>18</v>
      </c>
      <c r="K521" s="1191" t="s">
        <v>180</v>
      </c>
      <c r="L521" s="1190" t="s">
        <v>181</v>
      </c>
      <c r="M521" s="1191" t="s">
        <v>182</v>
      </c>
      <c r="N521" s="1190" t="s">
        <v>183</v>
      </c>
      <c r="O521" s="1191"/>
      <c r="P521" s="1190"/>
      <c r="Q521" s="1191"/>
      <c r="R521" s="1190"/>
      <c r="S521" s="1192"/>
      <c r="T521" s="1186"/>
      <c r="U521" s="1193"/>
      <c r="V521" s="12"/>
    </row>
    <row r="522" spans="1:22" ht="15.75" thickBot="1" x14ac:dyDescent="0.3">
      <c r="A522" s="270"/>
      <c r="B522" s="1194" t="s">
        <v>172</v>
      </c>
      <c r="C522" s="1194"/>
      <c r="D522" s="1194"/>
      <c r="E522" s="1194"/>
      <c r="F522" s="1194"/>
      <c r="G522" s="1195">
        <f>SUM(C491:H491)</f>
        <v>50883</v>
      </c>
      <c r="H522" s="1196">
        <f>SUM(C493:H493)</f>
        <v>51763</v>
      </c>
      <c r="I522" s="1197">
        <f>SUM(C495:H495)</f>
        <v>2935</v>
      </c>
      <c r="J522" s="1196">
        <f>SUM(C497:H497)</f>
        <v>228</v>
      </c>
      <c r="K522" s="1197">
        <f>SUM(C499:H499)</f>
        <v>232</v>
      </c>
      <c r="L522" s="1196">
        <f>SUM(C501:H501)</f>
        <v>112</v>
      </c>
      <c r="M522" s="1197">
        <f>SUM(C503:H503)</f>
        <v>3898</v>
      </c>
      <c r="N522" s="1196">
        <f>SUM(C505:H505)</f>
        <v>498</v>
      </c>
      <c r="O522" s="1197"/>
      <c r="P522" s="1196"/>
      <c r="Q522" s="1197"/>
      <c r="R522" s="1196"/>
      <c r="S522" s="1198"/>
      <c r="T522" s="1199"/>
      <c r="U522" s="1200"/>
      <c r="V522" s="12"/>
    </row>
    <row r="523" spans="1:22" ht="15.75" thickBot="1" x14ac:dyDescent="0.3">
      <c r="A523" s="275"/>
      <c r="B523" s="1201" t="s">
        <v>173</v>
      </c>
      <c r="C523" s="1202"/>
      <c r="D523" s="1202"/>
      <c r="E523" s="1202"/>
      <c r="F523" s="1202"/>
      <c r="G523" s="1203">
        <f>SUM(I491:L491)</f>
        <v>39303</v>
      </c>
      <c r="H523" s="1204">
        <f>SUM(I493:L493)</f>
        <v>1006</v>
      </c>
      <c r="I523" s="1205">
        <f>SUM(I495:L495)</f>
        <v>2411</v>
      </c>
      <c r="J523" s="1204">
        <f>SUM(I497:L497)</f>
        <v>28</v>
      </c>
      <c r="K523" s="1205">
        <f>SUM(I499:L499)</f>
        <v>94</v>
      </c>
      <c r="L523" s="1204">
        <f>SUM(I501:L501)</f>
        <v>16</v>
      </c>
      <c r="M523" s="1205">
        <f>SUM(I503:L503)</f>
        <v>1800</v>
      </c>
      <c r="N523" s="1204">
        <f>SUM(I505:L505)</f>
        <v>35</v>
      </c>
      <c r="O523" s="1205"/>
      <c r="P523" s="1204"/>
      <c r="Q523" s="1205"/>
      <c r="R523" s="1204"/>
      <c r="S523" s="1206"/>
      <c r="T523" s="912"/>
      <c r="U523" s="912"/>
      <c r="V523" s="279"/>
    </row>
    <row r="524" spans="1:22" ht="15.75" thickBot="1" x14ac:dyDescent="0.3">
      <c r="A524" s="1207"/>
      <c r="B524" s="1208" t="s">
        <v>174</v>
      </c>
      <c r="C524" s="1209"/>
      <c r="D524" s="1209"/>
      <c r="E524" s="1209"/>
      <c r="F524" s="1209"/>
      <c r="G524" s="1210">
        <f>SUM(M491:P491)</f>
        <v>31769</v>
      </c>
      <c r="H524" s="1211">
        <f>SUM(M493:P493)</f>
        <v>1091</v>
      </c>
      <c r="I524" s="1212">
        <f>SUM(M495:P495)</f>
        <v>1891</v>
      </c>
      <c r="J524" s="1211">
        <f>SUM(M497:P497)</f>
        <v>5</v>
      </c>
      <c r="K524" s="1212">
        <f>SUM(M499:P499)</f>
        <v>129</v>
      </c>
      <c r="L524" s="1211">
        <f>SUM(M501:P501)</f>
        <v>12</v>
      </c>
      <c r="M524" s="1212">
        <f>SUM(M503:P503)</f>
        <v>1678</v>
      </c>
      <c r="N524" s="1211">
        <f>SUM(M505:P505)</f>
        <v>33</v>
      </c>
      <c r="O524" s="1212"/>
      <c r="P524" s="1211"/>
      <c r="Q524" s="1212"/>
      <c r="R524" s="1211"/>
      <c r="S524" s="1206"/>
      <c r="V524" s="1213"/>
    </row>
    <row r="525" spans="1:22" ht="18.75" thickBot="1" x14ac:dyDescent="0.3">
      <c r="A525" s="1214"/>
      <c r="B525" s="1215" t="s">
        <v>175</v>
      </c>
      <c r="C525" s="1216"/>
      <c r="D525" s="1216"/>
      <c r="E525" s="1216"/>
      <c r="F525" s="1216"/>
      <c r="G525" s="1217">
        <f>SUM(Q491:S491)</f>
        <v>30809</v>
      </c>
      <c r="H525" s="1218">
        <f>SUM(Q493:S493)</f>
        <v>1591</v>
      </c>
      <c r="I525" s="1219">
        <f>SUM(Q495:S495)</f>
        <v>2833</v>
      </c>
      <c r="J525" s="1218">
        <f>SUM(Q497:S497)</f>
        <v>8</v>
      </c>
      <c r="K525" s="1219">
        <f>SUM(Q499:S499)</f>
        <v>141</v>
      </c>
      <c r="L525" s="1218">
        <f>SUM(Q501:S501)</f>
        <v>42</v>
      </c>
      <c r="M525" s="1219">
        <f>SUM(Q503:S503)</f>
        <v>2476</v>
      </c>
      <c r="N525" s="1218">
        <f>SUM(Q505:S505)</f>
        <v>46</v>
      </c>
      <c r="O525" s="1219"/>
      <c r="P525" s="1218"/>
      <c r="Q525" s="1219"/>
      <c r="R525" s="1218"/>
      <c r="S525" s="1220"/>
      <c r="V525" s="1214"/>
    </row>
    <row r="526" spans="1:22" ht="18.75" thickBot="1" x14ac:dyDescent="0.3">
      <c r="A526" s="1123"/>
      <c r="B526" s="1221"/>
      <c r="C526" s="1222"/>
      <c r="D526" s="1222"/>
      <c r="E526" s="1222"/>
      <c r="F526" s="1222"/>
      <c r="G526" s="1223"/>
      <c r="H526" s="1223"/>
      <c r="I526" s="1223"/>
      <c r="J526" s="1223"/>
      <c r="K526" s="1223"/>
      <c r="L526" s="1224"/>
      <c r="M526" s="1224"/>
      <c r="N526" s="1224"/>
      <c r="O526" s="1224"/>
      <c r="P526" s="1224"/>
      <c r="Q526" s="1224"/>
      <c r="R526" s="1224"/>
      <c r="S526" s="1225"/>
      <c r="V526" s="1123"/>
    </row>
    <row r="530" spans="1:22" ht="0.75" customHeight="1" thickBot="1" x14ac:dyDescent="0.25"/>
    <row r="531" spans="1:22" ht="25.5" customHeight="1" thickBot="1" x14ac:dyDescent="0.35">
      <c r="A531" s="620"/>
      <c r="B531" s="1126" t="s">
        <v>186</v>
      </c>
      <c r="C531" s="1127"/>
      <c r="D531" s="1127"/>
      <c r="E531" s="1127"/>
      <c r="F531" s="1127"/>
      <c r="G531" s="1127"/>
      <c r="H531" s="1127"/>
      <c r="I531" s="1127"/>
      <c r="J531" s="1127"/>
      <c r="K531" s="1127"/>
      <c r="L531" s="1127"/>
      <c r="M531" s="1127"/>
      <c r="N531" s="1127"/>
      <c r="O531" s="1127"/>
      <c r="P531" s="1127"/>
      <c r="Q531" s="1127"/>
      <c r="R531" s="1127"/>
      <c r="S531" s="1127"/>
      <c r="T531" s="273"/>
      <c r="U531" s="273"/>
      <c r="V531" s="6"/>
    </row>
    <row r="532" spans="1:22" ht="34.5" customHeight="1" thickBot="1" x14ac:dyDescent="0.25">
      <c r="A532" s="270">
        <v>0</v>
      </c>
      <c r="B532" s="1128" t="s">
        <v>165</v>
      </c>
      <c r="C532" s="272"/>
      <c r="D532" s="1129"/>
      <c r="E532" s="272"/>
      <c r="F532" s="272"/>
      <c r="G532" s="272"/>
      <c r="H532" s="272"/>
      <c r="I532" s="272"/>
      <c r="J532" s="1226" t="s">
        <v>40</v>
      </c>
      <c r="K532" s="1242"/>
      <c r="L532" s="272"/>
      <c r="M532" s="272"/>
      <c r="N532" s="272"/>
      <c r="O532" s="272"/>
      <c r="P532" s="272"/>
      <c r="Q532" s="272"/>
      <c r="R532" s="272"/>
      <c r="S532" s="272"/>
      <c r="T532" s="272"/>
      <c r="U532" s="272"/>
      <c r="V532" s="12"/>
    </row>
    <row r="533" spans="1:22" ht="13.5" hidden="1" thickBot="1" x14ac:dyDescent="0.25">
      <c r="A533" s="270"/>
      <c r="B533" s="1130"/>
      <c r="C533" s="272"/>
      <c r="D533" s="272"/>
      <c r="E533" s="272"/>
      <c r="F533" s="272"/>
      <c r="G533" s="272"/>
      <c r="H533" s="272"/>
      <c r="I533" s="272"/>
      <c r="J533" s="272"/>
      <c r="K533" s="272"/>
      <c r="L533" s="272"/>
      <c r="M533" s="272"/>
      <c r="N533" s="272"/>
      <c r="O533" s="272"/>
      <c r="P533" s="272"/>
      <c r="Q533" s="272"/>
      <c r="R533" s="272"/>
      <c r="S533" s="272"/>
      <c r="T533" s="272"/>
      <c r="U533" s="272"/>
      <c r="V533" s="12"/>
    </row>
    <row r="534" spans="1:22" ht="13.5" hidden="1" thickBot="1" x14ac:dyDescent="0.25">
      <c r="A534" s="270"/>
      <c r="B534" s="1130"/>
      <c r="C534" s="272"/>
      <c r="D534" s="272"/>
      <c r="E534" s="272"/>
      <c r="F534" s="272"/>
      <c r="G534" s="272"/>
      <c r="H534" s="272"/>
      <c r="I534" s="272"/>
      <c r="J534" s="272"/>
      <c r="K534" s="272"/>
      <c r="L534" s="272"/>
      <c r="M534" s="272"/>
      <c r="N534" s="272"/>
      <c r="O534" s="272"/>
      <c r="P534" s="272"/>
      <c r="Q534" s="272"/>
      <c r="R534" s="272"/>
      <c r="S534" s="272"/>
      <c r="T534" s="272"/>
      <c r="U534" s="272"/>
      <c r="V534" s="12"/>
    </row>
    <row r="535" spans="1:22" ht="27.75" customHeight="1" thickBot="1" x14ac:dyDescent="0.35">
      <c r="A535" s="270"/>
      <c r="B535" s="1131" t="s">
        <v>166</v>
      </c>
      <c r="C535" s="622"/>
      <c r="D535" s="1132" t="s">
        <v>167</v>
      </c>
      <c r="E535" s="622"/>
      <c r="F535" s="622"/>
      <c r="G535" s="622"/>
      <c r="H535" s="624"/>
      <c r="I535" s="1133" t="s">
        <v>168</v>
      </c>
      <c r="J535" s="1134"/>
      <c r="K535" s="1134"/>
      <c r="L535" s="1135"/>
      <c r="M535" s="1136" t="s">
        <v>169</v>
      </c>
      <c r="N535" s="1137"/>
      <c r="O535" s="1137"/>
      <c r="P535" s="1138"/>
      <c r="Q535" s="1139"/>
      <c r="R535" s="1140" t="s">
        <v>170</v>
      </c>
      <c r="S535" s="1141"/>
      <c r="T535" s="272"/>
      <c r="U535" s="272"/>
      <c r="V535" s="12"/>
    </row>
    <row r="536" spans="1:22" ht="51" customHeight="1" thickBot="1" x14ac:dyDescent="0.25">
      <c r="A536" s="270"/>
      <c r="B536" s="272"/>
      <c r="C536" s="1142"/>
      <c r="D536" s="277"/>
      <c r="E536" s="277"/>
      <c r="F536" s="277"/>
      <c r="G536" s="277"/>
      <c r="H536" s="278"/>
      <c r="I536" s="1142"/>
      <c r="J536" s="277"/>
      <c r="K536" s="277"/>
      <c r="L536" s="278"/>
      <c r="M536" s="1142"/>
      <c r="N536" s="277"/>
      <c r="O536" s="277"/>
      <c r="P536" s="278"/>
      <c r="Q536" s="272"/>
      <c r="R536" s="272"/>
      <c r="S536" s="272"/>
      <c r="T536" s="272"/>
      <c r="U536" s="272"/>
      <c r="V536" s="12"/>
    </row>
    <row r="537" spans="1:22" ht="20.25" customHeight="1" thickBot="1" x14ac:dyDescent="0.3">
      <c r="A537" s="1143"/>
      <c r="B537" s="1144" t="s">
        <v>171</v>
      </c>
      <c r="C537" s="645">
        <v>53111</v>
      </c>
      <c r="D537" s="1145">
        <v>53113</v>
      </c>
      <c r="E537" s="1146">
        <v>53115</v>
      </c>
      <c r="F537" s="1147">
        <v>53117</v>
      </c>
      <c r="G537" s="1146">
        <v>53119</v>
      </c>
      <c r="H537" s="1145">
        <v>53121</v>
      </c>
      <c r="I537" s="1146">
        <v>53123</v>
      </c>
      <c r="J537" s="1145">
        <v>53125</v>
      </c>
      <c r="K537" s="1146">
        <v>53127</v>
      </c>
      <c r="L537" s="1145">
        <v>53129</v>
      </c>
      <c r="M537" s="1146">
        <v>53173</v>
      </c>
      <c r="N537" s="1145">
        <v>53175</v>
      </c>
      <c r="O537" s="1146">
        <v>53177</v>
      </c>
      <c r="P537" s="1145">
        <v>53179</v>
      </c>
      <c r="Q537" s="1146">
        <v>53225</v>
      </c>
      <c r="R537" s="1145">
        <v>53227</v>
      </c>
      <c r="S537" s="1146">
        <v>53229</v>
      </c>
      <c r="T537" s="1148"/>
      <c r="U537" s="1149"/>
      <c r="V537" s="1150"/>
    </row>
    <row r="538" spans="1:22" ht="9" customHeight="1" thickBot="1" x14ac:dyDescent="0.25">
      <c r="A538" s="270"/>
      <c r="B538" s="1151"/>
      <c r="C538" s="1152"/>
      <c r="D538" s="1153"/>
      <c r="E538" s="1154"/>
      <c r="F538" s="1153"/>
      <c r="G538" s="1154"/>
      <c r="H538" s="1153"/>
      <c r="I538" s="1154"/>
      <c r="J538" s="1153"/>
      <c r="K538" s="1154"/>
      <c r="L538" s="1153"/>
      <c r="M538" s="1154"/>
      <c r="N538" s="1153"/>
      <c r="O538" s="1154"/>
      <c r="P538" s="1153"/>
      <c r="Q538" s="1154"/>
      <c r="R538" s="1153"/>
      <c r="S538" s="1154"/>
      <c r="T538" s="1155"/>
      <c r="U538" s="1156"/>
      <c r="V538" s="12"/>
    </row>
    <row r="539" spans="1:22" ht="27" customHeight="1" x14ac:dyDescent="0.4">
      <c r="A539" s="270"/>
      <c r="B539" s="1227" t="s">
        <v>2</v>
      </c>
      <c r="C539" s="1228">
        <v>6572</v>
      </c>
      <c r="D539" s="1229">
        <v>13730</v>
      </c>
      <c r="E539" s="1230">
        <v>7052</v>
      </c>
      <c r="F539" s="1229">
        <v>9020</v>
      </c>
      <c r="G539" s="1230">
        <v>8059</v>
      </c>
      <c r="H539" s="1229">
        <v>5969</v>
      </c>
      <c r="I539" s="1231">
        <v>10067</v>
      </c>
      <c r="J539" s="1232">
        <v>7741</v>
      </c>
      <c r="K539" s="1231">
        <v>15274</v>
      </c>
      <c r="L539" s="1232">
        <v>6184</v>
      </c>
      <c r="M539" s="1233">
        <v>5342</v>
      </c>
      <c r="N539" s="1234">
        <v>9070</v>
      </c>
      <c r="O539" s="1233">
        <v>9742</v>
      </c>
      <c r="P539" s="1234">
        <v>7473</v>
      </c>
      <c r="Q539" s="1235">
        <v>9671</v>
      </c>
      <c r="R539" s="1236">
        <v>8971</v>
      </c>
      <c r="S539" s="1235">
        <v>12140</v>
      </c>
      <c r="T539" s="1167"/>
      <c r="U539" s="1168"/>
      <c r="V539" s="12"/>
    </row>
    <row r="540" spans="1:22" ht="6.75" customHeight="1" thickBot="1" x14ac:dyDescent="0.25">
      <c r="A540" s="270"/>
      <c r="B540" s="1169"/>
      <c r="C540" s="1237"/>
      <c r="D540" s="1238"/>
      <c r="E540" s="1239"/>
      <c r="F540" s="1238"/>
      <c r="G540" s="1239"/>
      <c r="H540" s="1238"/>
      <c r="I540" s="1239"/>
      <c r="J540" s="1238"/>
      <c r="K540" s="1239"/>
      <c r="L540" s="1238"/>
      <c r="M540" s="1239"/>
      <c r="N540" s="1238"/>
      <c r="O540" s="1239"/>
      <c r="P540" s="1238"/>
      <c r="Q540" s="1239"/>
      <c r="R540" s="1238"/>
      <c r="S540" s="1239"/>
      <c r="T540" s="1173"/>
      <c r="U540" s="1174"/>
      <c r="V540" s="12"/>
    </row>
    <row r="541" spans="1:22" ht="27" customHeight="1" x14ac:dyDescent="0.4">
      <c r="A541" s="270"/>
      <c r="B541" s="1227" t="s">
        <v>3</v>
      </c>
      <c r="C541" s="1228">
        <v>583</v>
      </c>
      <c r="D541" s="1229">
        <v>46690</v>
      </c>
      <c r="E541" s="1230">
        <v>225</v>
      </c>
      <c r="F541" s="1229">
        <v>596</v>
      </c>
      <c r="G541" s="1230">
        <v>726</v>
      </c>
      <c r="H541" s="1229">
        <v>3127</v>
      </c>
      <c r="I541" s="1231">
        <v>400</v>
      </c>
      <c r="J541" s="1232">
        <v>141</v>
      </c>
      <c r="K541" s="1231">
        <v>256</v>
      </c>
      <c r="L541" s="1232">
        <v>178</v>
      </c>
      <c r="M541" s="1233">
        <v>185</v>
      </c>
      <c r="N541" s="1234">
        <v>366</v>
      </c>
      <c r="O541" s="1233">
        <v>219</v>
      </c>
      <c r="P541" s="1234">
        <v>297</v>
      </c>
      <c r="Q541" s="1235">
        <v>343</v>
      </c>
      <c r="R541" s="1236">
        <v>660</v>
      </c>
      <c r="S541" s="1235">
        <v>562</v>
      </c>
      <c r="T541" s="1167"/>
      <c r="U541" s="1168"/>
      <c r="V541" s="12"/>
    </row>
    <row r="542" spans="1:22" ht="6.75" customHeight="1" thickBot="1" x14ac:dyDescent="0.25">
      <c r="A542" s="270"/>
      <c r="B542" s="1169"/>
      <c r="C542" s="1237"/>
      <c r="D542" s="1238"/>
      <c r="E542" s="1239"/>
      <c r="F542" s="1238"/>
      <c r="G542" s="1239"/>
      <c r="H542" s="1238"/>
      <c r="I542" s="1239"/>
      <c r="J542" s="1238"/>
      <c r="K542" s="1239"/>
      <c r="L542" s="1238"/>
      <c r="M542" s="1239"/>
      <c r="N542" s="1238"/>
      <c r="O542" s="1239"/>
      <c r="P542" s="1238"/>
      <c r="Q542" s="1239"/>
      <c r="R542" s="1238"/>
      <c r="S542" s="1239"/>
      <c r="T542" s="1173"/>
      <c r="U542" s="1174"/>
      <c r="V542" s="12"/>
    </row>
    <row r="543" spans="1:22" ht="27" customHeight="1" x14ac:dyDescent="0.4">
      <c r="A543" s="270"/>
      <c r="B543" s="1227" t="s">
        <v>4</v>
      </c>
      <c r="C543" s="1228">
        <v>508</v>
      </c>
      <c r="D543" s="1229">
        <v>304</v>
      </c>
      <c r="E543" s="1230">
        <v>526</v>
      </c>
      <c r="F543" s="1229">
        <v>673</v>
      </c>
      <c r="G543" s="1230">
        <v>422</v>
      </c>
      <c r="H543" s="1229">
        <v>482</v>
      </c>
      <c r="I543" s="1231">
        <v>802</v>
      </c>
      <c r="J543" s="1232">
        <v>558</v>
      </c>
      <c r="K543" s="1231">
        <v>539</v>
      </c>
      <c r="L543" s="1232">
        <v>505</v>
      </c>
      <c r="M543" s="1233">
        <v>364</v>
      </c>
      <c r="N543" s="1234">
        <v>523</v>
      </c>
      <c r="O543" s="1233">
        <v>513</v>
      </c>
      <c r="P543" s="1234">
        <v>493</v>
      </c>
      <c r="Q543" s="1235">
        <v>925</v>
      </c>
      <c r="R543" s="1236">
        <v>812</v>
      </c>
      <c r="S543" s="1235">
        <v>1083</v>
      </c>
      <c r="T543" s="1167"/>
      <c r="U543" s="1168"/>
      <c r="V543" s="12"/>
    </row>
    <row r="544" spans="1:22" ht="6.75" customHeight="1" thickBot="1" x14ac:dyDescent="0.25">
      <c r="A544" s="270"/>
      <c r="B544" s="1169"/>
      <c r="C544" s="1237"/>
      <c r="D544" s="1238"/>
      <c r="E544" s="1239"/>
      <c r="F544" s="1238"/>
      <c r="G544" s="1239"/>
      <c r="H544" s="1238"/>
      <c r="I544" s="1239"/>
      <c r="J544" s="1238"/>
      <c r="K544" s="1239"/>
      <c r="L544" s="1238"/>
      <c r="M544" s="1239"/>
      <c r="N544" s="1238"/>
      <c r="O544" s="1239"/>
      <c r="P544" s="1238"/>
      <c r="Q544" s="1239"/>
      <c r="R544" s="1238"/>
      <c r="S544" s="1239"/>
      <c r="T544" s="1173"/>
      <c r="U544" s="1174"/>
      <c r="V544" s="12"/>
    </row>
    <row r="545" spans="1:22" ht="27" customHeight="1" x14ac:dyDescent="0.4">
      <c r="A545" s="270"/>
      <c r="B545" s="1227" t="s">
        <v>18</v>
      </c>
      <c r="C545" s="1228">
        <v>210</v>
      </c>
      <c r="D545" s="1229">
        <v>6</v>
      </c>
      <c r="E545" s="1230">
        <v>0</v>
      </c>
      <c r="F545" s="1229">
        <v>18</v>
      </c>
      <c r="G545" s="1230">
        <v>4</v>
      </c>
      <c r="H545" s="1229">
        <v>17</v>
      </c>
      <c r="I545" s="1231">
        <v>17</v>
      </c>
      <c r="J545" s="1232">
        <v>1</v>
      </c>
      <c r="K545" s="1231">
        <v>3</v>
      </c>
      <c r="L545" s="1232">
        <v>7</v>
      </c>
      <c r="M545" s="1233">
        <v>1</v>
      </c>
      <c r="N545" s="1234">
        <v>3</v>
      </c>
      <c r="O545" s="1233">
        <v>1</v>
      </c>
      <c r="P545" s="1234">
        <v>0</v>
      </c>
      <c r="Q545" s="1235">
        <v>0</v>
      </c>
      <c r="R545" s="1236">
        <v>1</v>
      </c>
      <c r="S545" s="1235">
        <v>7</v>
      </c>
      <c r="T545" s="1167"/>
      <c r="U545" s="1168"/>
      <c r="V545" s="12"/>
    </row>
    <row r="546" spans="1:22" ht="6.75" customHeight="1" thickBot="1" x14ac:dyDescent="0.25">
      <c r="A546" s="270"/>
      <c r="B546" s="1169"/>
      <c r="C546" s="1237"/>
      <c r="D546" s="1238"/>
      <c r="E546" s="1239"/>
      <c r="F546" s="1238"/>
      <c r="G546" s="1239"/>
      <c r="H546" s="1238"/>
      <c r="I546" s="1239"/>
      <c r="J546" s="1238"/>
      <c r="K546" s="1239"/>
      <c r="L546" s="1238"/>
      <c r="M546" s="1239"/>
      <c r="N546" s="1238"/>
      <c r="O546" s="1239"/>
      <c r="P546" s="1238"/>
      <c r="Q546" s="1239"/>
      <c r="R546" s="1238"/>
      <c r="S546" s="1239"/>
      <c r="T546" s="1173"/>
      <c r="U546" s="1174"/>
      <c r="V546" s="12"/>
    </row>
    <row r="547" spans="1:22" ht="27" customHeight="1" x14ac:dyDescent="0.25">
      <c r="A547" s="270"/>
      <c r="B547" s="1240" t="s">
        <v>106</v>
      </c>
      <c r="C547" s="1228">
        <v>42</v>
      </c>
      <c r="D547" s="1229">
        <v>39</v>
      </c>
      <c r="E547" s="1230">
        <v>36</v>
      </c>
      <c r="F547" s="1229">
        <v>39</v>
      </c>
      <c r="G547" s="1230">
        <v>25</v>
      </c>
      <c r="H547" s="1229">
        <v>61</v>
      </c>
      <c r="I547" s="1231">
        <v>38</v>
      </c>
      <c r="J547" s="1232">
        <v>20</v>
      </c>
      <c r="K547" s="1231">
        <v>21</v>
      </c>
      <c r="L547" s="1232">
        <v>18</v>
      </c>
      <c r="M547" s="1233">
        <v>7</v>
      </c>
      <c r="N547" s="1234">
        <v>29</v>
      </c>
      <c r="O547" s="1233">
        <v>46</v>
      </c>
      <c r="P547" s="1234">
        <v>46</v>
      </c>
      <c r="Q547" s="1235">
        <v>36</v>
      </c>
      <c r="R547" s="1236">
        <v>51</v>
      </c>
      <c r="S547" s="1235">
        <v>54</v>
      </c>
      <c r="T547" s="1167"/>
      <c r="U547" s="1168"/>
      <c r="V547" s="12"/>
    </row>
    <row r="548" spans="1:22" ht="6.75" customHeight="1" thickBot="1" x14ac:dyDescent="0.25">
      <c r="A548" s="270"/>
      <c r="B548" s="1169"/>
      <c r="C548" s="1237"/>
      <c r="D548" s="1238"/>
      <c r="E548" s="1239"/>
      <c r="F548" s="1238"/>
      <c r="G548" s="1239"/>
      <c r="H548" s="1238"/>
      <c r="I548" s="1239"/>
      <c r="J548" s="1238"/>
      <c r="K548" s="1239"/>
      <c r="L548" s="1238"/>
      <c r="M548" s="1239"/>
      <c r="N548" s="1238"/>
      <c r="O548" s="1239"/>
      <c r="P548" s="1238"/>
      <c r="Q548" s="1239"/>
      <c r="R548" s="1238"/>
      <c r="S548" s="1239"/>
      <c r="T548" s="1173"/>
      <c r="U548" s="1174"/>
      <c r="V548" s="12"/>
    </row>
    <row r="549" spans="1:22" ht="27" customHeight="1" x14ac:dyDescent="0.25">
      <c r="A549" s="270"/>
      <c r="B549" s="1240" t="s">
        <v>178</v>
      </c>
      <c r="C549" s="1228">
        <v>30</v>
      </c>
      <c r="D549" s="1229">
        <v>5</v>
      </c>
      <c r="E549" s="1230">
        <v>4</v>
      </c>
      <c r="F549" s="1229">
        <v>7</v>
      </c>
      <c r="G549" s="1230">
        <v>32</v>
      </c>
      <c r="H549" s="1229">
        <v>29</v>
      </c>
      <c r="I549" s="1231">
        <v>6</v>
      </c>
      <c r="J549" s="1232">
        <v>1</v>
      </c>
      <c r="K549" s="1231">
        <v>4</v>
      </c>
      <c r="L549" s="1232">
        <v>3</v>
      </c>
      <c r="M549" s="1233">
        <v>1</v>
      </c>
      <c r="N549" s="1234">
        <v>5</v>
      </c>
      <c r="O549" s="1233">
        <v>1</v>
      </c>
      <c r="P549" s="1234">
        <v>4</v>
      </c>
      <c r="Q549" s="1235">
        <v>6</v>
      </c>
      <c r="R549" s="1236">
        <v>29</v>
      </c>
      <c r="S549" s="1235">
        <v>6</v>
      </c>
      <c r="T549" s="1167"/>
      <c r="U549" s="1168"/>
      <c r="V549" s="12"/>
    </row>
    <row r="550" spans="1:22" ht="6.75" customHeight="1" thickBot="1" x14ac:dyDescent="0.3">
      <c r="A550" s="270"/>
      <c r="B550" s="1175"/>
      <c r="C550" s="1237"/>
      <c r="D550" s="1238"/>
      <c r="E550" s="1239"/>
      <c r="F550" s="1238"/>
      <c r="G550" s="1239"/>
      <c r="H550" s="1238"/>
      <c r="I550" s="1239"/>
      <c r="J550" s="1238"/>
      <c r="K550" s="1239"/>
      <c r="L550" s="1238"/>
      <c r="M550" s="1239"/>
      <c r="N550" s="1238"/>
      <c r="O550" s="1239"/>
      <c r="P550" s="1238"/>
      <c r="Q550" s="1239"/>
      <c r="R550" s="1238"/>
      <c r="S550" s="1239"/>
      <c r="T550" s="1173"/>
      <c r="U550" s="1174"/>
      <c r="V550" s="12"/>
    </row>
    <row r="551" spans="1:22" ht="27" customHeight="1" x14ac:dyDescent="0.25">
      <c r="A551" s="270"/>
      <c r="B551" s="1241" t="s">
        <v>8</v>
      </c>
      <c r="C551" s="1228">
        <v>432</v>
      </c>
      <c r="D551" s="1229">
        <v>1331</v>
      </c>
      <c r="E551" s="1230">
        <v>378</v>
      </c>
      <c r="F551" s="1229">
        <v>725</v>
      </c>
      <c r="G551" s="1230">
        <v>455</v>
      </c>
      <c r="H551" s="1229">
        <v>573</v>
      </c>
      <c r="I551" s="1231">
        <v>677</v>
      </c>
      <c r="J551" s="1232">
        <v>434</v>
      </c>
      <c r="K551" s="1231">
        <v>376</v>
      </c>
      <c r="L551" s="1232">
        <v>319</v>
      </c>
      <c r="M551" s="1233">
        <v>238</v>
      </c>
      <c r="N551" s="1234">
        <v>478</v>
      </c>
      <c r="O551" s="1233">
        <v>463</v>
      </c>
      <c r="P551" s="1234">
        <v>482</v>
      </c>
      <c r="Q551" s="1235">
        <v>664</v>
      </c>
      <c r="R551" s="1236">
        <v>860</v>
      </c>
      <c r="S551" s="1235">
        <v>962</v>
      </c>
      <c r="T551" s="1167"/>
      <c r="U551" s="1168"/>
      <c r="V551" s="12"/>
    </row>
    <row r="552" spans="1:22" ht="6.75" customHeight="1" thickBot="1" x14ac:dyDescent="0.3">
      <c r="A552" s="270"/>
      <c r="B552" s="1175"/>
      <c r="C552" s="1237"/>
      <c r="D552" s="1238"/>
      <c r="E552" s="1239"/>
      <c r="F552" s="1238"/>
      <c r="G552" s="1239"/>
      <c r="H552" s="1238"/>
      <c r="I552" s="1239"/>
      <c r="J552" s="1238"/>
      <c r="K552" s="1239"/>
      <c r="L552" s="1238"/>
      <c r="M552" s="1239"/>
      <c r="N552" s="1238"/>
      <c r="O552" s="1239"/>
      <c r="P552" s="1238"/>
      <c r="Q552" s="1239"/>
      <c r="R552" s="1238"/>
      <c r="S552" s="1239"/>
      <c r="T552" s="1173"/>
      <c r="U552" s="1174"/>
      <c r="V552" s="12"/>
    </row>
    <row r="553" spans="1:22" ht="27" customHeight="1" x14ac:dyDescent="0.25">
      <c r="A553" s="270"/>
      <c r="B553" s="1240" t="s">
        <v>179</v>
      </c>
      <c r="C553" s="1228">
        <v>32</v>
      </c>
      <c r="D553" s="1229">
        <v>411</v>
      </c>
      <c r="E553" s="1230">
        <v>29</v>
      </c>
      <c r="F553" s="1229">
        <v>15</v>
      </c>
      <c r="G553" s="1230">
        <v>124</v>
      </c>
      <c r="H553" s="1229">
        <v>19</v>
      </c>
      <c r="I553" s="1231">
        <v>11</v>
      </c>
      <c r="J553" s="1232">
        <v>4</v>
      </c>
      <c r="K553" s="1231">
        <v>12</v>
      </c>
      <c r="L553" s="1232">
        <v>5</v>
      </c>
      <c r="M553" s="1233">
        <v>6</v>
      </c>
      <c r="N553" s="1234">
        <v>12</v>
      </c>
      <c r="O553" s="1233">
        <v>10</v>
      </c>
      <c r="P553" s="1234">
        <v>6</v>
      </c>
      <c r="Q553" s="1235">
        <v>7</v>
      </c>
      <c r="R553" s="1236">
        <v>19</v>
      </c>
      <c r="S553" s="1235">
        <v>21</v>
      </c>
      <c r="T553" s="1167"/>
      <c r="U553" s="1168"/>
      <c r="V553" s="12"/>
    </row>
    <row r="554" spans="1:22" ht="7.5" customHeight="1" thickBot="1" x14ac:dyDescent="0.3">
      <c r="A554" s="270"/>
      <c r="B554" s="1175"/>
      <c r="C554" s="1170"/>
      <c r="D554" s="1171"/>
      <c r="E554" s="1172"/>
      <c r="F554" s="1171"/>
      <c r="G554" s="1172"/>
      <c r="H554" s="1171"/>
      <c r="I554" s="1172"/>
      <c r="J554" s="1171"/>
      <c r="K554" s="1172"/>
      <c r="L554" s="1171"/>
      <c r="M554" s="1172"/>
      <c r="N554" s="1171"/>
      <c r="O554" s="1172"/>
      <c r="P554" s="1171"/>
      <c r="Q554" s="1172"/>
      <c r="R554" s="1171"/>
      <c r="S554" s="1172"/>
      <c r="T554" s="1173"/>
      <c r="U554" s="1174"/>
      <c r="V554" s="12"/>
    </row>
    <row r="555" spans="1:22" ht="21.75" hidden="1" customHeight="1" x14ac:dyDescent="0.25">
      <c r="A555" s="270"/>
      <c r="B555" s="1157"/>
      <c r="C555" s="1158"/>
      <c r="D555" s="1159"/>
      <c r="E555" s="1160"/>
      <c r="F555" s="1159"/>
      <c r="G555" s="1160"/>
      <c r="H555" s="1159"/>
      <c r="I555" s="1161"/>
      <c r="J555" s="1162"/>
      <c r="K555" s="1161"/>
      <c r="L555" s="1162"/>
      <c r="M555" s="1163"/>
      <c r="N555" s="1164"/>
      <c r="O555" s="1163"/>
      <c r="P555" s="1164"/>
      <c r="Q555" s="1165"/>
      <c r="R555" s="1166"/>
      <c r="S555" s="1165"/>
      <c r="T555" s="1167"/>
      <c r="U555" s="1168"/>
      <c r="V555" s="12"/>
    </row>
    <row r="556" spans="1:22" ht="6.75" hidden="1" customHeight="1" x14ac:dyDescent="0.25">
      <c r="A556" s="270"/>
      <c r="B556" s="1175"/>
      <c r="C556" s="1170"/>
      <c r="D556" s="1171"/>
      <c r="E556" s="1172"/>
      <c r="F556" s="1171"/>
      <c r="G556" s="1172"/>
      <c r="H556" s="1171"/>
      <c r="I556" s="1172"/>
      <c r="J556" s="1171"/>
      <c r="K556" s="1172"/>
      <c r="L556" s="1171"/>
      <c r="M556" s="1172"/>
      <c r="N556" s="1171"/>
      <c r="O556" s="1172"/>
      <c r="P556" s="1171"/>
      <c r="Q556" s="1172"/>
      <c r="R556" s="1171"/>
      <c r="S556" s="1172"/>
      <c r="T556" s="1173"/>
      <c r="U556" s="1174"/>
      <c r="V556" s="12"/>
    </row>
    <row r="557" spans="1:22" ht="21.75" hidden="1" customHeight="1" x14ac:dyDescent="0.25">
      <c r="A557" s="270"/>
      <c r="B557" s="1157"/>
      <c r="C557" s="1158"/>
      <c r="D557" s="1159"/>
      <c r="E557" s="1160"/>
      <c r="F557" s="1159"/>
      <c r="G557" s="1160"/>
      <c r="H557" s="1159"/>
      <c r="I557" s="1161"/>
      <c r="J557" s="1162"/>
      <c r="K557" s="1161"/>
      <c r="L557" s="1162"/>
      <c r="M557" s="1163"/>
      <c r="N557" s="1164"/>
      <c r="O557" s="1163"/>
      <c r="P557" s="1164"/>
      <c r="Q557" s="1165"/>
      <c r="R557" s="1166"/>
      <c r="S557" s="1165"/>
      <c r="T557" s="1167"/>
      <c r="U557" s="1168"/>
      <c r="V557" s="12"/>
    </row>
    <row r="558" spans="1:22" ht="7.5" hidden="1" customHeight="1" x14ac:dyDescent="0.25">
      <c r="A558" s="270"/>
      <c r="B558" s="1175"/>
      <c r="C558" s="1170"/>
      <c r="D558" s="1171"/>
      <c r="E558" s="1172"/>
      <c r="F558" s="1171"/>
      <c r="G558" s="1172"/>
      <c r="H558" s="1171"/>
      <c r="I558" s="1172"/>
      <c r="J558" s="1171"/>
      <c r="K558" s="1172"/>
      <c r="L558" s="1171"/>
      <c r="M558" s="1172"/>
      <c r="N558" s="1171"/>
      <c r="O558" s="1172"/>
      <c r="P558" s="1171"/>
      <c r="Q558" s="1172"/>
      <c r="R558" s="1171"/>
      <c r="S558" s="1172"/>
      <c r="T558" s="1173"/>
      <c r="U558" s="1174"/>
      <c r="V558" s="12"/>
    </row>
    <row r="559" spans="1:22" ht="21.75" hidden="1" customHeight="1" x14ac:dyDescent="0.25">
      <c r="A559" s="270"/>
      <c r="B559" s="1157"/>
      <c r="C559" s="1158"/>
      <c r="D559" s="1159"/>
      <c r="E559" s="1160"/>
      <c r="F559" s="1159"/>
      <c r="G559" s="1160"/>
      <c r="H559" s="1159"/>
      <c r="I559" s="1161"/>
      <c r="J559" s="1162"/>
      <c r="K559" s="1161"/>
      <c r="L559" s="1162"/>
      <c r="M559" s="1163"/>
      <c r="N559" s="1164"/>
      <c r="O559" s="1163"/>
      <c r="P559" s="1164"/>
      <c r="Q559" s="1165"/>
      <c r="R559" s="1166"/>
      <c r="S559" s="1165"/>
      <c r="T559" s="1167"/>
      <c r="U559" s="1168"/>
      <c r="V559" s="12"/>
    </row>
    <row r="560" spans="1:22" ht="7.5" hidden="1" customHeight="1" x14ac:dyDescent="0.25">
      <c r="A560" s="270"/>
      <c r="B560" s="1176"/>
      <c r="C560" s="1177"/>
      <c r="D560" s="1178"/>
      <c r="E560" s="1179"/>
      <c r="F560" s="1178"/>
      <c r="G560" s="1179"/>
      <c r="H560" s="1178"/>
      <c r="I560" s="1179"/>
      <c r="J560" s="1178"/>
      <c r="K560" s="1179"/>
      <c r="L560" s="1178"/>
      <c r="M560" s="1179"/>
      <c r="N560" s="1178"/>
      <c r="O560" s="1179"/>
      <c r="P560" s="1178"/>
      <c r="Q560" s="1179"/>
      <c r="R560" s="1178"/>
      <c r="S560" s="1179"/>
      <c r="T560" s="1180"/>
      <c r="U560" s="1181"/>
      <c r="V560" s="12"/>
    </row>
    <row r="561" spans="1:22" ht="21.75" hidden="1" customHeight="1" x14ac:dyDescent="0.25">
      <c r="A561" s="270"/>
      <c r="B561" s="1157"/>
      <c r="C561" s="1159"/>
      <c r="D561" s="1160"/>
      <c r="E561" s="1159"/>
      <c r="F561" s="1160"/>
      <c r="G561" s="1159"/>
      <c r="H561" s="1160"/>
      <c r="I561" s="1162"/>
      <c r="J561" s="1161"/>
      <c r="K561" s="1162"/>
      <c r="L561" s="1161"/>
      <c r="M561" s="1164"/>
      <c r="N561" s="1163"/>
      <c r="O561" s="1164"/>
      <c r="P561" s="1163"/>
      <c r="Q561" s="1166"/>
      <c r="R561" s="1165"/>
      <c r="S561" s="1166"/>
      <c r="T561" s="1182"/>
      <c r="U561" s="1167"/>
      <c r="V561" s="12"/>
    </row>
    <row r="562" spans="1:22" ht="9" hidden="1" customHeight="1" x14ac:dyDescent="0.2">
      <c r="A562" s="270"/>
      <c r="B562" s="1183"/>
      <c r="C562" s="1184"/>
      <c r="D562" s="1185"/>
      <c r="E562" s="1184"/>
      <c r="F562" s="1185"/>
      <c r="G562" s="1184"/>
      <c r="H562" s="1185"/>
      <c r="I562" s="1184"/>
      <c r="J562" s="1185"/>
      <c r="K562" s="1184"/>
      <c r="L562" s="1185"/>
      <c r="M562" s="1184"/>
      <c r="N562" s="1185"/>
      <c r="O562" s="1184"/>
      <c r="P562" s="1185"/>
      <c r="Q562" s="1184"/>
      <c r="R562" s="1185"/>
      <c r="S562" s="1184"/>
      <c r="T562" s="1186"/>
      <c r="U562" s="1187"/>
      <c r="V562" s="12"/>
    </row>
    <row r="563" spans="1:22" ht="18.75" hidden="1" customHeight="1" x14ac:dyDescent="0.2">
      <c r="A563" s="270"/>
      <c r="B563" s="1188"/>
      <c r="C563" s="1185"/>
      <c r="D563" s="1185"/>
      <c r="E563" s="1185"/>
      <c r="F563" s="1185"/>
      <c r="G563" s="1189" t="s">
        <v>24</v>
      </c>
      <c r="H563" s="1190" t="s">
        <v>28</v>
      </c>
      <c r="I563" s="1191" t="s">
        <v>29</v>
      </c>
      <c r="J563" s="1190" t="s">
        <v>30</v>
      </c>
      <c r="K563" s="1191" t="s">
        <v>31</v>
      </c>
      <c r="L563" s="1190" t="s">
        <v>32</v>
      </c>
      <c r="M563" s="1191" t="s">
        <v>35</v>
      </c>
      <c r="N563" s="1190" t="s">
        <v>36</v>
      </c>
      <c r="O563" s="1191" t="s">
        <v>91</v>
      </c>
      <c r="P563" s="1190" t="s">
        <v>38</v>
      </c>
      <c r="Q563" s="1191" t="s">
        <v>92</v>
      </c>
      <c r="R563" s="1190" t="s">
        <v>93</v>
      </c>
      <c r="S563" s="1192"/>
      <c r="T563" s="1186"/>
      <c r="U563" s="1193"/>
      <c r="V563" s="12"/>
    </row>
    <row r="564" spans="1:22" ht="15.75" hidden="1" thickBot="1" x14ac:dyDescent="0.3">
      <c r="A564" s="270"/>
      <c r="B564" s="1194" t="s">
        <v>172</v>
      </c>
      <c r="C564" s="1194"/>
      <c r="D564" s="1194"/>
      <c r="E564" s="1194"/>
      <c r="F564" s="1194"/>
      <c r="G564" s="1195">
        <f>SUM(C539:H539)</f>
        <v>50402</v>
      </c>
      <c r="H564" s="1196">
        <f>SUM(C541:H541)</f>
        <v>51947</v>
      </c>
      <c r="I564" s="1197">
        <f>SUM(C543:H543)</f>
        <v>2915</v>
      </c>
      <c r="J564" s="1196">
        <f>SUM(C545:H545)</f>
        <v>255</v>
      </c>
      <c r="K564" s="1197">
        <f>SUM(C547:H547)</f>
        <v>242</v>
      </c>
      <c r="L564" s="1196">
        <f>SUM(C549:H549)</f>
        <v>107</v>
      </c>
      <c r="M564" s="1197">
        <f>SUM(C551:H551)</f>
        <v>3894</v>
      </c>
      <c r="N564" s="1196">
        <f>SUM(C553:H553)</f>
        <v>630</v>
      </c>
      <c r="O564" s="1197">
        <f>SUM(C555:H555)</f>
        <v>0</v>
      </c>
      <c r="P564" s="1196">
        <f>SUM(C557:H557)</f>
        <v>0</v>
      </c>
      <c r="Q564" s="1197">
        <f>SUM(C559:H559)</f>
        <v>0</v>
      </c>
      <c r="R564" s="1196">
        <f>SUM(C561:H561)</f>
        <v>0</v>
      </c>
      <c r="S564" s="1198"/>
      <c r="T564" s="1199"/>
      <c r="U564" s="1200"/>
      <c r="V564" s="12"/>
    </row>
    <row r="565" spans="1:22" ht="15.75" hidden="1" customHeight="1" x14ac:dyDescent="0.25">
      <c r="A565" s="275"/>
      <c r="B565" s="1201" t="s">
        <v>173</v>
      </c>
      <c r="C565" s="1202"/>
      <c r="D565" s="1202"/>
      <c r="E565" s="1202"/>
      <c r="F565" s="1202"/>
      <c r="G565" s="1203">
        <f>SUM(I539:L539)</f>
        <v>39266</v>
      </c>
      <c r="H565" s="1204">
        <f>SUM(I541:L541)</f>
        <v>975</v>
      </c>
      <c r="I565" s="1205">
        <f>SUM(I543:L543)</f>
        <v>2404</v>
      </c>
      <c r="J565" s="1204">
        <f>SUM(I545:L545)</f>
        <v>28</v>
      </c>
      <c r="K565" s="1205">
        <f>SUM(I547:L547)</f>
        <v>97</v>
      </c>
      <c r="L565" s="1204">
        <f>SUM(I549:L549)</f>
        <v>14</v>
      </c>
      <c r="M565" s="1205">
        <f>SUM(I551:L551)</f>
        <v>1806</v>
      </c>
      <c r="N565" s="1204">
        <f>SUM(I553:L553)</f>
        <v>32</v>
      </c>
      <c r="O565" s="1205">
        <f>SUM(I555:L555)</f>
        <v>0</v>
      </c>
      <c r="P565" s="1204">
        <f>SUM(I557:L557)</f>
        <v>0</v>
      </c>
      <c r="Q565" s="1205">
        <f>SUM(I559:L559)</f>
        <v>0</v>
      </c>
      <c r="R565" s="1204">
        <f>SUM(I561:L561)</f>
        <v>0</v>
      </c>
      <c r="S565" s="1206"/>
      <c r="T565" s="912"/>
      <c r="U565" s="912"/>
      <c r="V565" s="279"/>
    </row>
    <row r="566" spans="1:22" ht="16.5" hidden="1" customHeight="1" x14ac:dyDescent="0.25">
      <c r="A566" s="1207"/>
      <c r="B566" s="1208" t="s">
        <v>174</v>
      </c>
      <c r="C566" s="1209"/>
      <c r="D566" s="1209"/>
      <c r="E566" s="1209"/>
      <c r="F566" s="1209"/>
      <c r="G566" s="1210">
        <f>SUM(M539:P539)</f>
        <v>31627</v>
      </c>
      <c r="H566" s="1211">
        <f>SUM(M541:P541)</f>
        <v>1067</v>
      </c>
      <c r="I566" s="1212">
        <f>SUM(M543:P543)</f>
        <v>1893</v>
      </c>
      <c r="J566" s="1211">
        <f>SUM(M545:P545)</f>
        <v>5</v>
      </c>
      <c r="K566" s="1212">
        <f>SUM(M547:P547)</f>
        <v>128</v>
      </c>
      <c r="L566" s="1211">
        <f>SUM(M549:P549)</f>
        <v>11</v>
      </c>
      <c r="M566" s="1212">
        <f>SUM(M551:P551)</f>
        <v>1661</v>
      </c>
      <c r="N566" s="1211">
        <f>SUM(M553:P553)</f>
        <v>34</v>
      </c>
      <c r="O566" s="1212">
        <f>SUM(M555:P555)</f>
        <v>0</v>
      </c>
      <c r="P566" s="1211">
        <f>SUM(M557:P557)</f>
        <v>0</v>
      </c>
      <c r="Q566" s="1212">
        <f>SUM(M559:P559)</f>
        <v>0</v>
      </c>
      <c r="R566" s="1211">
        <f>SUM(M561:P561)</f>
        <v>0</v>
      </c>
      <c r="S566" s="1206"/>
      <c r="V566" s="1213"/>
    </row>
    <row r="567" spans="1:22" ht="16.5" hidden="1" customHeight="1" x14ac:dyDescent="0.25">
      <c r="A567" s="1214"/>
      <c r="B567" s="1215" t="s">
        <v>175</v>
      </c>
      <c r="C567" s="1216"/>
      <c r="D567" s="1216"/>
      <c r="E567" s="1216"/>
      <c r="F567" s="1216"/>
      <c r="G567" s="1217">
        <f>SUM(Q539:S539)</f>
        <v>30782</v>
      </c>
      <c r="H567" s="1218">
        <f>SUM(Q541:S541)</f>
        <v>1565</v>
      </c>
      <c r="I567" s="1219">
        <f>SUM(Q543:S543)</f>
        <v>2820</v>
      </c>
      <c r="J567" s="1218">
        <f>SUM(Q545:S545)</f>
        <v>8</v>
      </c>
      <c r="K567" s="1219">
        <f>SUM(Q547:S547)</f>
        <v>141</v>
      </c>
      <c r="L567" s="1218">
        <f>SUM(Q549:S549)</f>
        <v>41</v>
      </c>
      <c r="M567" s="1219">
        <f>SUM(Q551,R551,S551)</f>
        <v>2486</v>
      </c>
      <c r="N567" s="1218">
        <f>SUM(Q553:S553)</f>
        <v>47</v>
      </c>
      <c r="O567" s="1219">
        <f>SUM(Q555:S555)</f>
        <v>0</v>
      </c>
      <c r="P567" s="1218">
        <f>SUM(Q557:S557)</f>
        <v>0</v>
      </c>
      <c r="Q567" s="1219">
        <f>SUM(Q559:S559)</f>
        <v>0</v>
      </c>
      <c r="R567" s="1218">
        <f>SUM(Q561:S561)</f>
        <v>0</v>
      </c>
      <c r="S567" s="1220"/>
      <c r="V567" s="1214"/>
    </row>
    <row r="568" spans="1:22" ht="18.75" customHeight="1" thickBot="1" x14ac:dyDescent="0.3">
      <c r="A568" s="1123"/>
      <c r="B568" s="1221"/>
      <c r="C568" s="1222" t="s">
        <v>176</v>
      </c>
      <c r="D568" s="1222"/>
      <c r="E568" s="1222"/>
      <c r="F568" s="1222"/>
      <c r="G568" s="1223"/>
      <c r="H568" s="1223"/>
      <c r="I568" s="1223"/>
      <c r="J568" s="1223"/>
      <c r="K568" s="1223"/>
      <c r="L568" s="1224"/>
      <c r="M568" s="1224"/>
      <c r="N568" s="1224"/>
      <c r="O568" s="1224"/>
      <c r="P568" s="1224"/>
      <c r="Q568" s="1224"/>
      <c r="R568" s="1224"/>
      <c r="S568" s="1225"/>
      <c r="V568" s="1123"/>
    </row>
    <row r="569" spans="1:22" ht="15" thickBot="1" x14ac:dyDescent="0.25">
      <c r="A569" s="270"/>
      <c r="B569" s="1188"/>
      <c r="C569" s="1185"/>
      <c r="D569" s="1185"/>
      <c r="E569" s="1185"/>
      <c r="F569" s="1185"/>
      <c r="G569" s="1189" t="s">
        <v>2</v>
      </c>
      <c r="H569" s="1190" t="s">
        <v>3</v>
      </c>
      <c r="I569" s="1191" t="s">
        <v>4</v>
      </c>
      <c r="J569" s="1190" t="s">
        <v>18</v>
      </c>
      <c r="K569" s="1191" t="s">
        <v>180</v>
      </c>
      <c r="L569" s="1190" t="s">
        <v>181</v>
      </c>
      <c r="M569" s="1191" t="s">
        <v>182</v>
      </c>
      <c r="N569" s="1190" t="s">
        <v>183</v>
      </c>
      <c r="O569" s="1191"/>
      <c r="P569" s="1190"/>
      <c r="Q569" s="1191"/>
      <c r="R569" s="1190"/>
      <c r="S569" s="1192"/>
      <c r="T569" s="1186"/>
      <c r="U569" s="1193"/>
      <c r="V569" s="12"/>
    </row>
    <row r="570" spans="1:22" ht="15.75" thickBot="1" x14ac:dyDescent="0.3">
      <c r="A570" s="270"/>
      <c r="B570" s="1194" t="s">
        <v>172</v>
      </c>
      <c r="C570" s="1194"/>
      <c r="D570" s="1194"/>
      <c r="E570" s="1194"/>
      <c r="F570" s="1194"/>
      <c r="G570" s="1195">
        <f>SUM(C539:H539)</f>
        <v>50402</v>
      </c>
      <c r="H570" s="1196">
        <f>SUM(C541:H541)</f>
        <v>51947</v>
      </c>
      <c r="I570" s="1197">
        <f>SUM(C543:H543)</f>
        <v>2915</v>
      </c>
      <c r="J570" s="1196">
        <f>SUM(C545:H545)</f>
        <v>255</v>
      </c>
      <c r="K570" s="1197">
        <f>SUM(C547:H547)</f>
        <v>242</v>
      </c>
      <c r="L570" s="1196">
        <f>SUM(C549:H549)</f>
        <v>107</v>
      </c>
      <c r="M570" s="1197">
        <f>SUM(C551:H551)</f>
        <v>3894</v>
      </c>
      <c r="N570" s="1196">
        <f>SUM(C553:H553)</f>
        <v>630</v>
      </c>
      <c r="O570" s="1197"/>
      <c r="P570" s="1196"/>
      <c r="Q570" s="1197"/>
      <c r="R570" s="1196"/>
      <c r="S570" s="1198"/>
      <c r="T570" s="1199"/>
      <c r="U570" s="1200"/>
      <c r="V570" s="12"/>
    </row>
    <row r="571" spans="1:22" ht="15.75" thickBot="1" x14ac:dyDescent="0.3">
      <c r="A571" s="275"/>
      <c r="B571" s="1201" t="s">
        <v>173</v>
      </c>
      <c r="C571" s="1202"/>
      <c r="D571" s="1202"/>
      <c r="E571" s="1202"/>
      <c r="F571" s="1202"/>
      <c r="G571" s="1203">
        <f>SUM(I539:L539)</f>
        <v>39266</v>
      </c>
      <c r="H571" s="1204">
        <f>SUM(I541:L541)</f>
        <v>975</v>
      </c>
      <c r="I571" s="1205">
        <f>SUM(I543:L543)</f>
        <v>2404</v>
      </c>
      <c r="J571" s="1204">
        <f>SUM(I545:L545)</f>
        <v>28</v>
      </c>
      <c r="K571" s="1205">
        <f>SUM(I547:L547)</f>
        <v>97</v>
      </c>
      <c r="L571" s="1204">
        <f>SUM(I549:L549)</f>
        <v>14</v>
      </c>
      <c r="M571" s="1205">
        <f>SUM(I551:L551)</f>
        <v>1806</v>
      </c>
      <c r="N571" s="1204">
        <f>SUM(I553:L553)</f>
        <v>32</v>
      </c>
      <c r="O571" s="1205"/>
      <c r="P571" s="1204"/>
      <c r="Q571" s="1205"/>
      <c r="R571" s="1204"/>
      <c r="S571" s="1206"/>
      <c r="T571" s="912"/>
      <c r="U571" s="912"/>
      <c r="V571" s="279"/>
    </row>
    <row r="572" spans="1:22" ht="15.75" thickBot="1" x14ac:dyDescent="0.3">
      <c r="A572" s="1207"/>
      <c r="B572" s="1208" t="s">
        <v>174</v>
      </c>
      <c r="C572" s="1209"/>
      <c r="D572" s="1209"/>
      <c r="E572" s="1209"/>
      <c r="F572" s="1209"/>
      <c r="G572" s="1210">
        <f>SUM(M539:P539)</f>
        <v>31627</v>
      </c>
      <c r="H572" s="1211">
        <f>SUM(M541:P541)</f>
        <v>1067</v>
      </c>
      <c r="I572" s="1212">
        <f>SUM(M543:P543)</f>
        <v>1893</v>
      </c>
      <c r="J572" s="1211">
        <f>SUM(M545:P545)</f>
        <v>5</v>
      </c>
      <c r="K572" s="1212">
        <f>SUM(M547:P547)</f>
        <v>128</v>
      </c>
      <c r="L572" s="1211">
        <f>SUM(M549:P549)</f>
        <v>11</v>
      </c>
      <c r="M572" s="1212">
        <f>SUM(M551:P551)</f>
        <v>1661</v>
      </c>
      <c r="N572" s="1211">
        <f>SUM(M553:P553)</f>
        <v>34</v>
      </c>
      <c r="O572" s="1212"/>
      <c r="P572" s="1211"/>
      <c r="Q572" s="1212"/>
      <c r="R572" s="1211"/>
      <c r="S572" s="1206"/>
      <c r="V572" s="1213"/>
    </row>
    <row r="573" spans="1:22" ht="18.75" thickBot="1" x14ac:dyDescent="0.3">
      <c r="A573" s="1214"/>
      <c r="B573" s="1215" t="s">
        <v>175</v>
      </c>
      <c r="C573" s="1216"/>
      <c r="D573" s="1216"/>
      <c r="E573" s="1216"/>
      <c r="F573" s="1216"/>
      <c r="G573" s="1217">
        <f>SUM(Q539:S539)</f>
        <v>30782</v>
      </c>
      <c r="H573" s="1218">
        <f>SUM(Q541:S541)</f>
        <v>1565</v>
      </c>
      <c r="I573" s="1219">
        <f>SUM(Q543:S543)</f>
        <v>2820</v>
      </c>
      <c r="J573" s="1218">
        <f>SUM(Q545:S545)</f>
        <v>8</v>
      </c>
      <c r="K573" s="1219">
        <f>SUM(Q547:S547)</f>
        <v>141</v>
      </c>
      <c r="L573" s="1218">
        <f>SUM(Q549:S549)</f>
        <v>41</v>
      </c>
      <c r="M573" s="1219">
        <f>SUM(Q551:S551)</f>
        <v>2486</v>
      </c>
      <c r="N573" s="1218">
        <f>SUM(Q553:S553)</f>
        <v>47</v>
      </c>
      <c r="O573" s="1219"/>
      <c r="P573" s="1218"/>
      <c r="Q573" s="1219"/>
      <c r="R573" s="1218"/>
      <c r="S573" s="1220"/>
      <c r="V573" s="1214"/>
    </row>
    <row r="574" spans="1:22" ht="18.75" thickBot="1" x14ac:dyDescent="0.3">
      <c r="A574" s="1123"/>
      <c r="B574" s="1221"/>
      <c r="C574" s="1222"/>
      <c r="D574" s="1222"/>
      <c r="E574" s="1222"/>
      <c r="F574" s="1222"/>
      <c r="G574" s="1223"/>
      <c r="H574" s="1223"/>
      <c r="I574" s="1223"/>
      <c r="J574" s="1223"/>
      <c r="K574" s="1223"/>
      <c r="L574" s="1224"/>
      <c r="M574" s="1224"/>
      <c r="N574" s="1224"/>
      <c r="O574" s="1224"/>
      <c r="P574" s="1224"/>
      <c r="Q574" s="1224"/>
      <c r="R574" s="1224"/>
      <c r="S574" s="1225"/>
      <c r="V574" s="1123"/>
    </row>
  </sheetData>
  <pageMargins left="0.78740157499999996" right="0.78740157499999996" top="0.85" bottom="0.81" header="0.4921259845" footer="0.4921259845"/>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CT31"/>
  <sheetViews>
    <sheetView workbookViewId="0">
      <selection activeCell="B21" sqref="B21"/>
    </sheetView>
  </sheetViews>
  <sheetFormatPr baseColWidth="10" defaultRowHeight="12.75" x14ac:dyDescent="0.2"/>
  <cols>
    <col min="1" max="1" width="10" customWidth="1"/>
    <col min="2" max="14" width="8.7109375" customWidth="1"/>
    <col min="15" max="15" width="10" customWidth="1"/>
    <col min="16" max="28" width="8.7109375" customWidth="1"/>
    <col min="29" max="29" width="10" customWidth="1"/>
    <col min="30" max="42" width="8.7109375" customWidth="1"/>
    <col min="43" max="43" width="10" customWidth="1"/>
    <col min="44" max="56" width="8.7109375" customWidth="1"/>
    <col min="57" max="57" width="10" customWidth="1"/>
    <col min="58" max="64" width="8.7109375" customWidth="1"/>
    <col min="65" max="65" width="9.7109375" customWidth="1"/>
    <col min="66" max="70" width="8.7109375" customWidth="1"/>
    <col min="71" max="71" width="10" customWidth="1"/>
    <col min="72" max="84" width="8.7109375" customWidth="1"/>
    <col min="85" max="85" width="10" customWidth="1"/>
    <col min="86" max="98" width="8.7109375" customWidth="1"/>
  </cols>
  <sheetData>
    <row r="1" spans="1:98" ht="24" customHeight="1" thickBot="1" x14ac:dyDescent="0.35">
      <c r="A1" s="1243" t="s">
        <v>187</v>
      </c>
      <c r="B1" s="1405" t="s">
        <v>188</v>
      </c>
      <c r="C1" s="1406"/>
      <c r="D1" s="1406"/>
      <c r="E1" s="1406"/>
      <c r="F1" s="1406"/>
      <c r="G1" s="1406"/>
      <c r="H1" s="1406"/>
      <c r="I1" s="1406"/>
      <c r="J1" s="1406"/>
      <c r="K1" s="1406"/>
      <c r="L1" s="1406"/>
      <c r="M1" s="1406"/>
      <c r="N1" s="1407"/>
      <c r="O1" s="1243" t="s">
        <v>187</v>
      </c>
      <c r="P1" s="1405" t="s">
        <v>188</v>
      </c>
      <c r="Q1" s="1406"/>
      <c r="R1" s="1406"/>
      <c r="S1" s="1406"/>
      <c r="T1" s="1406"/>
      <c r="U1" s="1406"/>
      <c r="V1" s="1406"/>
      <c r="W1" s="1406"/>
      <c r="X1" s="1406"/>
      <c r="Y1" s="1406"/>
      <c r="Z1" s="1406"/>
      <c r="AA1" s="1406"/>
      <c r="AB1" s="1407"/>
      <c r="AC1" s="1243" t="s">
        <v>187</v>
      </c>
      <c r="AD1" s="1405" t="s">
        <v>188</v>
      </c>
      <c r="AE1" s="1406"/>
      <c r="AF1" s="1406"/>
      <c r="AG1" s="1406"/>
      <c r="AH1" s="1406"/>
      <c r="AI1" s="1406"/>
      <c r="AJ1" s="1406"/>
      <c r="AK1" s="1406"/>
      <c r="AL1" s="1406"/>
      <c r="AM1" s="1406"/>
      <c r="AN1" s="1406"/>
      <c r="AO1" s="1406"/>
      <c r="AP1" s="1407"/>
      <c r="AQ1" s="1243" t="s">
        <v>187</v>
      </c>
      <c r="AR1" s="1405" t="s">
        <v>188</v>
      </c>
      <c r="AS1" s="1406"/>
      <c r="AT1" s="1406"/>
      <c r="AU1" s="1406"/>
      <c r="AV1" s="1406"/>
      <c r="AW1" s="1406"/>
      <c r="AX1" s="1406"/>
      <c r="AY1" s="1406"/>
      <c r="AZ1" s="1406"/>
      <c r="BA1" s="1406"/>
      <c r="BB1" s="1406"/>
      <c r="BC1" s="1406"/>
      <c r="BD1" s="1407"/>
      <c r="BE1" s="1243" t="s">
        <v>187</v>
      </c>
      <c r="BF1" s="1405" t="s">
        <v>188</v>
      </c>
      <c r="BG1" s="1406"/>
      <c r="BH1" s="1406"/>
      <c r="BI1" s="1406"/>
      <c r="BJ1" s="1406"/>
      <c r="BK1" s="1406"/>
      <c r="BL1" s="1406"/>
      <c r="BM1" s="1406"/>
      <c r="BN1" s="1406"/>
      <c r="BO1" s="1406"/>
      <c r="BP1" s="1406"/>
      <c r="BQ1" s="1406"/>
      <c r="BR1" s="1407"/>
      <c r="BS1" s="1243" t="s">
        <v>187</v>
      </c>
      <c r="BT1" s="1405" t="s">
        <v>188</v>
      </c>
      <c r="BU1" s="1406"/>
      <c r="BV1" s="1406"/>
      <c r="BW1" s="1406"/>
      <c r="BX1" s="1406"/>
      <c r="BY1" s="1406"/>
      <c r="BZ1" s="1406"/>
      <c r="CA1" s="1406"/>
      <c r="CB1" s="1406"/>
      <c r="CC1" s="1406"/>
      <c r="CD1" s="1406"/>
      <c r="CE1" s="1406"/>
      <c r="CF1" s="1407"/>
      <c r="CG1" s="1243" t="s">
        <v>187</v>
      </c>
      <c r="CH1" s="1405" t="s">
        <v>188</v>
      </c>
      <c r="CI1" s="1406"/>
      <c r="CJ1" s="1406"/>
      <c r="CK1" s="1406"/>
      <c r="CL1" s="1406"/>
      <c r="CM1" s="1406"/>
      <c r="CN1" s="1406"/>
      <c r="CO1" s="1406"/>
      <c r="CP1" s="1406"/>
      <c r="CQ1" s="1406"/>
      <c r="CR1" s="1406"/>
      <c r="CS1" s="1406"/>
      <c r="CT1" s="1407"/>
    </row>
    <row r="2" spans="1:98" ht="15" customHeight="1" thickBot="1" x14ac:dyDescent="0.25">
      <c r="A2" s="1244" t="s">
        <v>189</v>
      </c>
      <c r="B2" s="1408" t="s">
        <v>190</v>
      </c>
      <c r="C2" s="1409"/>
      <c r="D2" s="1409"/>
      <c r="E2" s="1409"/>
      <c r="F2" s="1409"/>
      <c r="G2" s="1409"/>
      <c r="H2" s="1409"/>
      <c r="I2" s="1409"/>
      <c r="J2" s="1409"/>
      <c r="K2" s="1409"/>
      <c r="L2" s="1409"/>
      <c r="M2" s="1409"/>
      <c r="N2" s="1410"/>
      <c r="O2" s="1244" t="s">
        <v>189</v>
      </c>
      <c r="P2" s="1408" t="s">
        <v>190</v>
      </c>
      <c r="Q2" s="1409"/>
      <c r="R2" s="1409"/>
      <c r="S2" s="1409"/>
      <c r="T2" s="1409"/>
      <c r="U2" s="1409"/>
      <c r="V2" s="1409"/>
      <c r="W2" s="1409"/>
      <c r="X2" s="1409"/>
      <c r="Y2" s="1409"/>
      <c r="Z2" s="1409"/>
      <c r="AA2" s="1409"/>
      <c r="AB2" s="1410"/>
      <c r="AC2" s="1244" t="s">
        <v>189</v>
      </c>
      <c r="AD2" s="1408" t="s">
        <v>190</v>
      </c>
      <c r="AE2" s="1409"/>
      <c r="AF2" s="1409"/>
      <c r="AG2" s="1409"/>
      <c r="AH2" s="1409"/>
      <c r="AI2" s="1409"/>
      <c r="AJ2" s="1409"/>
      <c r="AK2" s="1409"/>
      <c r="AL2" s="1409"/>
      <c r="AM2" s="1409"/>
      <c r="AN2" s="1409"/>
      <c r="AO2" s="1409"/>
      <c r="AP2" s="1410"/>
      <c r="AQ2" s="1244" t="s">
        <v>189</v>
      </c>
      <c r="AR2" s="1408" t="s">
        <v>190</v>
      </c>
      <c r="AS2" s="1409"/>
      <c r="AT2" s="1409"/>
      <c r="AU2" s="1409"/>
      <c r="AV2" s="1409"/>
      <c r="AW2" s="1409"/>
      <c r="AX2" s="1409"/>
      <c r="AY2" s="1409"/>
      <c r="AZ2" s="1409"/>
      <c r="BA2" s="1409"/>
      <c r="BB2" s="1409"/>
      <c r="BC2" s="1409"/>
      <c r="BD2" s="1410"/>
      <c r="BE2" s="1244" t="s">
        <v>189</v>
      </c>
      <c r="BF2" s="1408" t="s">
        <v>190</v>
      </c>
      <c r="BG2" s="1409"/>
      <c r="BH2" s="1409"/>
      <c r="BI2" s="1409"/>
      <c r="BJ2" s="1409"/>
      <c r="BK2" s="1409"/>
      <c r="BL2" s="1409"/>
      <c r="BM2" s="1409"/>
      <c r="BN2" s="1409"/>
      <c r="BO2" s="1409"/>
      <c r="BP2" s="1409"/>
      <c r="BQ2" s="1409"/>
      <c r="BR2" s="1410"/>
      <c r="BS2" s="1244" t="s">
        <v>189</v>
      </c>
      <c r="BT2" s="1408" t="s">
        <v>190</v>
      </c>
      <c r="BU2" s="1409"/>
      <c r="BV2" s="1409"/>
      <c r="BW2" s="1409"/>
      <c r="BX2" s="1409"/>
      <c r="BY2" s="1409"/>
      <c r="BZ2" s="1409"/>
      <c r="CA2" s="1409"/>
      <c r="CB2" s="1409"/>
      <c r="CC2" s="1409"/>
      <c r="CD2" s="1409"/>
      <c r="CE2" s="1409"/>
      <c r="CF2" s="1410"/>
      <c r="CG2" s="1244" t="s">
        <v>189</v>
      </c>
      <c r="CH2" s="1408" t="s">
        <v>190</v>
      </c>
      <c r="CI2" s="1409"/>
      <c r="CJ2" s="1409"/>
      <c r="CK2" s="1409"/>
      <c r="CL2" s="1409"/>
      <c r="CM2" s="1409"/>
      <c r="CN2" s="1409"/>
      <c r="CO2" s="1409"/>
      <c r="CP2" s="1409"/>
      <c r="CQ2" s="1409"/>
      <c r="CR2" s="1409"/>
      <c r="CS2" s="1409"/>
      <c r="CT2" s="1410"/>
    </row>
    <row r="3" spans="1:98" ht="2.25" hidden="1" customHeight="1" thickBot="1" x14ac:dyDescent="0.25">
      <c r="A3" s="1245"/>
      <c r="B3" s="1246"/>
      <c r="C3" s="1246"/>
      <c r="D3" s="1246"/>
      <c r="E3" s="1246"/>
      <c r="F3" s="1246"/>
      <c r="G3" s="1246"/>
      <c r="H3" s="1246"/>
      <c r="I3" s="1246"/>
      <c r="J3" s="1246"/>
      <c r="K3" s="1246"/>
      <c r="L3" s="1246"/>
      <c r="M3" s="1246"/>
      <c r="N3" s="1246"/>
      <c r="O3" s="1247"/>
      <c r="P3" s="750"/>
      <c r="Q3" s="750"/>
      <c r="R3" s="750"/>
      <c r="S3" s="750"/>
      <c r="T3" s="750"/>
      <c r="U3" s="750"/>
      <c r="V3" s="750"/>
      <c r="W3" s="750"/>
      <c r="X3" s="750"/>
      <c r="Y3" s="750"/>
      <c r="Z3" s="750"/>
      <c r="AA3" s="750"/>
      <c r="AB3" s="750"/>
      <c r="AC3" s="1247"/>
      <c r="AD3" s="750"/>
      <c r="AE3" s="750"/>
      <c r="AF3" s="750"/>
      <c r="AG3" s="750"/>
      <c r="AH3" s="750"/>
      <c r="AI3" s="750"/>
      <c r="AJ3" s="750"/>
      <c r="AK3" s="750"/>
      <c r="AL3" s="750"/>
      <c r="AM3" s="750"/>
      <c r="AN3" s="750"/>
      <c r="AO3" s="750"/>
      <c r="AP3" s="750"/>
      <c r="AQ3" s="1247"/>
      <c r="AR3" s="750"/>
      <c r="AS3" s="750"/>
      <c r="AT3" s="750"/>
      <c r="AU3" s="750"/>
      <c r="AV3" s="750"/>
      <c r="AW3" s="750"/>
      <c r="AX3" s="750"/>
      <c r="AY3" s="750"/>
      <c r="AZ3" s="750"/>
      <c r="BA3" s="750"/>
      <c r="BB3" s="750"/>
      <c r="BC3" s="750"/>
      <c r="BD3" s="750"/>
      <c r="BE3" s="1247"/>
      <c r="BF3" s="750"/>
      <c r="BG3" s="750"/>
      <c r="BH3" s="750"/>
      <c r="BI3" s="750"/>
      <c r="BJ3" s="750"/>
      <c r="BK3" s="750"/>
      <c r="BL3" s="750"/>
      <c r="BM3" s="750"/>
      <c r="BN3" s="750"/>
      <c r="BO3" s="750"/>
      <c r="BP3" s="750"/>
      <c r="BQ3" s="750"/>
      <c r="BR3" s="750"/>
      <c r="BS3" s="1247"/>
      <c r="BT3" s="750"/>
      <c r="BU3" s="750"/>
      <c r="BV3" s="750"/>
      <c r="BW3" s="750"/>
      <c r="BX3" s="750"/>
      <c r="BY3" s="750"/>
      <c r="BZ3" s="750"/>
      <c r="CA3" s="750"/>
      <c r="CB3" s="750"/>
      <c r="CC3" s="750"/>
      <c r="CD3" s="750"/>
      <c r="CE3" s="750"/>
      <c r="CF3" s="750"/>
      <c r="CG3" s="1247"/>
      <c r="CH3" s="750"/>
      <c r="CI3" s="750"/>
      <c r="CJ3" s="750"/>
      <c r="CK3" s="750"/>
      <c r="CL3" s="750"/>
      <c r="CM3" s="750"/>
      <c r="CN3" s="750"/>
      <c r="CO3" s="750"/>
      <c r="CP3" s="750"/>
      <c r="CQ3" s="750"/>
      <c r="CR3" s="750"/>
      <c r="CS3" s="750"/>
      <c r="CT3" s="750"/>
    </row>
    <row r="4" spans="1:98" ht="14.25" customHeight="1" thickBot="1" x14ac:dyDescent="0.25">
      <c r="A4" s="1248" t="s">
        <v>191</v>
      </c>
      <c r="B4" s="1249" t="s">
        <v>192</v>
      </c>
      <c r="C4" s="1250" t="s">
        <v>193</v>
      </c>
      <c r="D4" s="1251" t="s">
        <v>194</v>
      </c>
      <c r="E4" s="1250" t="s">
        <v>195</v>
      </c>
      <c r="F4" s="1251" t="s">
        <v>196</v>
      </c>
      <c r="G4" s="1250" t="s">
        <v>197</v>
      </c>
      <c r="H4" s="1251" t="s">
        <v>198</v>
      </c>
      <c r="I4" s="1250" t="s">
        <v>199</v>
      </c>
      <c r="J4" s="1249" t="s">
        <v>199</v>
      </c>
      <c r="K4" s="1249" t="s">
        <v>200</v>
      </c>
      <c r="L4" s="1249" t="s">
        <v>201</v>
      </c>
      <c r="M4" s="1252" t="s">
        <v>202</v>
      </c>
      <c r="N4" s="1249" t="s">
        <v>203</v>
      </c>
      <c r="O4" s="1248" t="s">
        <v>191</v>
      </c>
      <c r="P4" s="1251" t="s">
        <v>204</v>
      </c>
      <c r="Q4" s="1251" t="s">
        <v>205</v>
      </c>
      <c r="R4" s="1250" t="s">
        <v>206</v>
      </c>
      <c r="S4" s="1251" t="s">
        <v>207</v>
      </c>
      <c r="T4" s="1250" t="s">
        <v>208</v>
      </c>
      <c r="U4" s="1251" t="s">
        <v>209</v>
      </c>
      <c r="V4" s="1250" t="s">
        <v>210</v>
      </c>
      <c r="W4" s="1251" t="s">
        <v>211</v>
      </c>
      <c r="X4" s="1250" t="s">
        <v>212</v>
      </c>
      <c r="Y4" s="1249" t="s">
        <v>213</v>
      </c>
      <c r="Z4" s="1249" t="s">
        <v>214</v>
      </c>
      <c r="AA4" s="1249" t="s">
        <v>215</v>
      </c>
      <c r="AB4" s="1253" t="s">
        <v>216</v>
      </c>
      <c r="AC4" s="1248" t="s">
        <v>191</v>
      </c>
      <c r="AD4" s="1251" t="s">
        <v>217</v>
      </c>
      <c r="AE4" s="1251" t="s">
        <v>218</v>
      </c>
      <c r="AF4" s="1254" t="s">
        <v>219</v>
      </c>
      <c r="AG4" s="1251" t="s">
        <v>220</v>
      </c>
      <c r="AH4" s="1255" t="s">
        <v>221</v>
      </c>
      <c r="AI4" s="1251" t="s">
        <v>222</v>
      </c>
      <c r="AJ4" s="1250" t="s">
        <v>223</v>
      </c>
      <c r="AK4" s="1251" t="s">
        <v>224</v>
      </c>
      <c r="AL4" s="1250" t="s">
        <v>225</v>
      </c>
      <c r="AM4" s="1249" t="s">
        <v>226</v>
      </c>
      <c r="AN4" s="1249" t="s">
        <v>227</v>
      </c>
      <c r="AO4" s="1249" t="s">
        <v>228</v>
      </c>
      <c r="AP4" s="1253" t="s">
        <v>229</v>
      </c>
      <c r="AQ4" s="1248" t="s">
        <v>191</v>
      </c>
      <c r="AR4" s="1249" t="s">
        <v>230</v>
      </c>
      <c r="AS4" s="1249" t="s">
        <v>231</v>
      </c>
      <c r="AT4" s="1255" t="s">
        <v>232</v>
      </c>
      <c r="AU4" s="1251" t="s">
        <v>233</v>
      </c>
      <c r="AV4" s="1250" t="s">
        <v>234</v>
      </c>
      <c r="AW4" s="1251" t="s">
        <v>235</v>
      </c>
      <c r="AX4" s="1250" t="s">
        <v>236</v>
      </c>
      <c r="AY4" s="1249" t="s">
        <v>237</v>
      </c>
      <c r="AZ4" s="1250" t="s">
        <v>238</v>
      </c>
      <c r="BA4" s="1249" t="s">
        <v>239</v>
      </c>
      <c r="BB4" s="1249" t="s">
        <v>240</v>
      </c>
      <c r="BC4" s="1249" t="s">
        <v>241</v>
      </c>
      <c r="BD4" s="1253" t="s">
        <v>242</v>
      </c>
      <c r="BE4" s="1248" t="s">
        <v>191</v>
      </c>
      <c r="BF4" s="1249" t="s">
        <v>243</v>
      </c>
      <c r="BG4" s="1251" t="s">
        <v>244</v>
      </c>
      <c r="BH4" s="1251" t="s">
        <v>245</v>
      </c>
      <c r="BI4" s="1250" t="s">
        <v>246</v>
      </c>
      <c r="BJ4" s="1251" t="s">
        <v>247</v>
      </c>
      <c r="BK4" s="1255" t="s">
        <v>248</v>
      </c>
      <c r="BL4" s="1249" t="s">
        <v>249</v>
      </c>
      <c r="BM4" s="1256" t="s">
        <v>250</v>
      </c>
      <c r="BN4" s="1249" t="s">
        <v>251</v>
      </c>
      <c r="BO4" s="1249" t="s">
        <v>252</v>
      </c>
      <c r="BP4" s="1249" t="s">
        <v>253</v>
      </c>
      <c r="BQ4" s="1253" t="s">
        <v>254</v>
      </c>
      <c r="BR4" s="1249" t="s">
        <v>255</v>
      </c>
      <c r="BS4" s="1248" t="s">
        <v>191</v>
      </c>
      <c r="BT4" s="1249" t="s">
        <v>256</v>
      </c>
      <c r="BU4" s="1251" t="s">
        <v>257</v>
      </c>
      <c r="BV4" s="1251" t="s">
        <v>258</v>
      </c>
      <c r="BW4" s="1250" t="s">
        <v>259</v>
      </c>
      <c r="BX4" s="1251" t="s">
        <v>260</v>
      </c>
      <c r="BY4" s="1250" t="s">
        <v>261</v>
      </c>
      <c r="BZ4" s="1249" t="s">
        <v>262</v>
      </c>
      <c r="CA4" s="1251" t="s">
        <v>263</v>
      </c>
      <c r="CB4" s="1250" t="s">
        <v>264</v>
      </c>
      <c r="CC4" s="1249" t="s">
        <v>265</v>
      </c>
      <c r="CD4" s="1249" t="s">
        <v>266</v>
      </c>
      <c r="CE4" s="1249" t="s">
        <v>267</v>
      </c>
      <c r="CF4" s="1253" t="s">
        <v>268</v>
      </c>
      <c r="CG4" s="1248" t="s">
        <v>191</v>
      </c>
      <c r="CH4" s="1249" t="s">
        <v>269</v>
      </c>
      <c r="CI4" s="1249" t="s">
        <v>270</v>
      </c>
      <c r="CJ4" s="1251" t="s">
        <v>271</v>
      </c>
      <c r="CK4" s="1251" t="s">
        <v>272</v>
      </c>
      <c r="CL4" s="1250" t="s">
        <v>273</v>
      </c>
      <c r="CM4" s="1251" t="s">
        <v>274</v>
      </c>
      <c r="CN4" s="1249"/>
      <c r="CO4" s="1250"/>
      <c r="CP4" s="1249"/>
      <c r="CQ4" s="1249"/>
      <c r="CR4" s="1249"/>
      <c r="CS4" s="1253"/>
      <c r="CT4" s="1249"/>
    </row>
    <row r="5" spans="1:98" ht="15" customHeight="1" thickBot="1" x14ac:dyDescent="0.25">
      <c r="A5" s="1257" t="s">
        <v>1</v>
      </c>
      <c r="B5" s="1258" t="s">
        <v>275</v>
      </c>
      <c r="C5" s="1259" t="s">
        <v>276</v>
      </c>
      <c r="D5" s="1260"/>
      <c r="E5" s="1259"/>
      <c r="F5" s="1260" t="s">
        <v>277</v>
      </c>
      <c r="G5" s="1259"/>
      <c r="H5" s="1260"/>
      <c r="I5" s="1259" t="s">
        <v>278</v>
      </c>
      <c r="J5" s="1260" t="s">
        <v>279</v>
      </c>
      <c r="K5" s="1259" t="s">
        <v>280</v>
      </c>
      <c r="L5" s="1260"/>
      <c r="M5" s="1259"/>
      <c r="N5" s="1260"/>
      <c r="O5" s="1257" t="s">
        <v>1</v>
      </c>
      <c r="P5" s="1260"/>
      <c r="Q5" s="1260"/>
      <c r="R5" s="1259"/>
      <c r="S5" s="1260"/>
      <c r="T5" s="1259"/>
      <c r="U5" s="1260"/>
      <c r="V5" s="1259"/>
      <c r="W5" s="1260"/>
      <c r="X5" s="1259"/>
      <c r="Y5" s="1260"/>
      <c r="Z5" s="1259"/>
      <c r="AA5" s="1260"/>
      <c r="AB5" s="1259"/>
      <c r="AC5" s="1257" t="s">
        <v>1</v>
      </c>
      <c r="AD5" s="1260"/>
      <c r="AE5" s="1260"/>
      <c r="AF5" s="1260" t="s">
        <v>281</v>
      </c>
      <c r="AG5" s="1260" t="s">
        <v>282</v>
      </c>
      <c r="AH5" s="1259"/>
      <c r="AI5" s="1260" t="s">
        <v>283</v>
      </c>
      <c r="AJ5" s="1259"/>
      <c r="AK5" s="1260"/>
      <c r="AL5" s="1259"/>
      <c r="AM5" s="1260"/>
      <c r="AN5" s="1259"/>
      <c r="AO5" s="1260"/>
      <c r="AP5" s="1259"/>
      <c r="AQ5" s="1257" t="s">
        <v>1</v>
      </c>
      <c r="AR5" s="1260"/>
      <c r="AS5" s="1260"/>
      <c r="AT5" s="1259"/>
      <c r="AU5" s="1260"/>
      <c r="AV5" s="1259"/>
      <c r="AW5" s="1260" t="s">
        <v>284</v>
      </c>
      <c r="AX5" s="1259"/>
      <c r="AY5" s="1260" t="s">
        <v>285</v>
      </c>
      <c r="AZ5" s="1259"/>
      <c r="BA5" s="1260" t="s">
        <v>259</v>
      </c>
      <c r="BB5" s="1259"/>
      <c r="BC5" s="1260"/>
      <c r="BD5" s="1259"/>
      <c r="BE5" s="1257" t="s">
        <v>1</v>
      </c>
      <c r="BF5" s="1260"/>
      <c r="BG5" s="1260" t="s">
        <v>286</v>
      </c>
      <c r="BH5" s="1260"/>
      <c r="BI5" s="1259"/>
      <c r="BJ5" s="1260" t="s">
        <v>259</v>
      </c>
      <c r="BK5" s="1259"/>
      <c r="BL5" s="1260" t="s">
        <v>287</v>
      </c>
      <c r="BM5" s="1261" t="s">
        <v>288</v>
      </c>
      <c r="BN5" s="1260" t="s">
        <v>289</v>
      </c>
      <c r="BO5" s="1259"/>
      <c r="BP5" s="1260"/>
      <c r="BQ5" s="1259"/>
      <c r="BR5" s="1260"/>
      <c r="BS5" s="1257" t="s">
        <v>1</v>
      </c>
      <c r="BT5" s="1260"/>
      <c r="BU5" s="1260"/>
      <c r="BV5" s="1260" t="s">
        <v>290</v>
      </c>
      <c r="BW5" s="1259"/>
      <c r="BX5" s="1260"/>
      <c r="BY5" s="1259" t="s">
        <v>291</v>
      </c>
      <c r="BZ5" s="1260" t="s">
        <v>284</v>
      </c>
      <c r="CA5" s="1260"/>
      <c r="CB5" s="1259"/>
      <c r="CC5" s="1260"/>
      <c r="CD5" s="1259"/>
      <c r="CE5" s="1260" t="s">
        <v>292</v>
      </c>
      <c r="CF5" s="1259"/>
      <c r="CG5" s="1257" t="s">
        <v>1</v>
      </c>
      <c r="CH5" s="1260" t="s">
        <v>282</v>
      </c>
      <c r="CI5" s="1260"/>
      <c r="CJ5" s="1260"/>
      <c r="CK5" s="1260" t="s">
        <v>293</v>
      </c>
      <c r="CL5" s="1259"/>
      <c r="CM5" s="1260"/>
      <c r="CN5" s="1260"/>
      <c r="CO5" s="1259"/>
      <c r="CP5" s="1260"/>
      <c r="CQ5" s="1259"/>
      <c r="CR5" s="1260"/>
      <c r="CS5" s="1259"/>
      <c r="CT5" s="1260"/>
    </row>
    <row r="6" spans="1:98" ht="40.5" customHeight="1" thickBot="1" x14ac:dyDescent="0.25">
      <c r="A6" s="1031"/>
      <c r="B6" s="1032"/>
      <c r="C6" s="1033"/>
      <c r="D6" s="1034"/>
      <c r="E6" s="1035"/>
      <c r="F6" s="1032"/>
      <c r="G6" s="1033"/>
      <c r="H6" s="1034"/>
      <c r="I6" s="1262"/>
      <c r="J6" s="1263"/>
      <c r="K6" s="1035"/>
      <c r="L6" s="1032"/>
      <c r="M6" s="1035"/>
      <c r="N6" s="1035"/>
      <c r="O6" s="1031"/>
      <c r="P6" s="1032"/>
      <c r="Q6" s="1033"/>
      <c r="S6" s="1035"/>
      <c r="T6" s="1032"/>
      <c r="U6" s="1033"/>
      <c r="W6" s="1262"/>
      <c r="X6" s="1263"/>
      <c r="Y6" s="1035"/>
      <c r="Z6" s="1032"/>
      <c r="AA6" s="1035"/>
      <c r="AB6" s="1035"/>
      <c r="AC6" s="1031"/>
      <c r="AD6" s="1032"/>
      <c r="AE6" s="1033"/>
      <c r="AF6" s="1034"/>
      <c r="AG6" s="1035"/>
      <c r="AH6" s="1032"/>
      <c r="AI6" s="1033"/>
      <c r="AK6" s="1262"/>
      <c r="AL6" s="1263"/>
      <c r="AM6" s="1262"/>
      <c r="AN6" s="1032"/>
      <c r="AO6" s="1035"/>
      <c r="AP6" s="1035"/>
      <c r="AQ6" s="1031"/>
      <c r="AR6" s="1032"/>
      <c r="AS6" s="1264"/>
      <c r="AT6" s="1034"/>
      <c r="AU6" s="1035"/>
      <c r="AV6" s="1032"/>
      <c r="AW6" s="1033"/>
      <c r="AY6" s="1035"/>
      <c r="AZ6" s="1032"/>
      <c r="BA6" s="1035"/>
      <c r="BB6" s="1032"/>
      <c r="BC6" s="1035"/>
      <c r="BD6" s="1035"/>
      <c r="BE6" s="1031"/>
      <c r="BF6" s="1032"/>
      <c r="BG6" s="1033"/>
      <c r="BH6" s="1034"/>
      <c r="BI6" s="1035"/>
      <c r="BJ6" s="1032"/>
      <c r="BK6" s="1033"/>
      <c r="BM6" s="1262"/>
      <c r="BN6" s="1263"/>
      <c r="BO6" s="1035"/>
      <c r="BP6" s="1263"/>
      <c r="BQ6" s="1035"/>
      <c r="BR6" s="1035"/>
      <c r="BS6" s="1031"/>
      <c r="BT6" s="1032"/>
      <c r="BU6" s="1033"/>
      <c r="BV6" s="1034"/>
      <c r="BW6" s="1035"/>
      <c r="BX6" s="1032"/>
      <c r="BY6" s="1033"/>
      <c r="CA6" s="1262"/>
      <c r="CB6" s="1262"/>
      <c r="CC6" s="1263"/>
      <c r="CD6" s="1035"/>
      <c r="CE6" s="1032"/>
      <c r="CF6" s="1262"/>
      <c r="CG6" s="1031"/>
      <c r="CH6" s="1035"/>
      <c r="CI6" s="1032"/>
      <c r="CJ6" s="1033"/>
      <c r="CK6" s="1034"/>
      <c r="CL6" s="1035"/>
      <c r="CM6" s="1032"/>
      <c r="CN6" s="1265"/>
      <c r="CO6" s="1262"/>
      <c r="CP6" s="1263"/>
      <c r="CQ6" s="1262"/>
      <c r="CR6" s="1263"/>
      <c r="CS6" s="1262"/>
      <c r="CT6" s="1262"/>
    </row>
    <row r="7" spans="1:98" ht="20.100000000000001" customHeight="1" thickBot="1" x14ac:dyDescent="0.3">
      <c r="A7" s="892" t="s">
        <v>24</v>
      </c>
      <c r="B7" s="1266">
        <v>174</v>
      </c>
      <c r="C7" s="1266">
        <v>98</v>
      </c>
      <c r="D7" s="1266">
        <v>17</v>
      </c>
      <c r="E7" s="1266">
        <v>101</v>
      </c>
      <c r="F7" s="1266">
        <v>26</v>
      </c>
      <c r="G7" s="1266">
        <v>12908</v>
      </c>
      <c r="H7" s="1266">
        <v>16</v>
      </c>
      <c r="I7" s="1266">
        <v>18579</v>
      </c>
      <c r="J7" s="1266">
        <v>707</v>
      </c>
      <c r="K7" s="1266">
        <v>13</v>
      </c>
      <c r="L7" s="1266">
        <v>6</v>
      </c>
      <c r="M7" s="1266">
        <v>318</v>
      </c>
      <c r="N7" s="1266">
        <v>637</v>
      </c>
      <c r="O7" s="892" t="s">
        <v>24</v>
      </c>
      <c r="P7" s="1266">
        <v>3677</v>
      </c>
      <c r="Q7" s="1266">
        <v>904</v>
      </c>
      <c r="R7" s="1266">
        <v>84</v>
      </c>
      <c r="S7" s="1266">
        <v>28</v>
      </c>
      <c r="T7" s="1266">
        <v>32</v>
      </c>
      <c r="U7" s="1266">
        <v>350</v>
      </c>
      <c r="V7" s="1266">
        <v>26777</v>
      </c>
      <c r="W7" s="1266">
        <v>59</v>
      </c>
      <c r="X7" s="1266">
        <v>79</v>
      </c>
      <c r="Y7" s="1266">
        <v>168</v>
      </c>
      <c r="Z7" s="1266">
        <v>147</v>
      </c>
      <c r="AA7" s="1266">
        <v>36</v>
      </c>
      <c r="AB7" s="1266">
        <v>43</v>
      </c>
      <c r="AC7" s="892" t="s">
        <v>24</v>
      </c>
      <c r="AD7" s="1266">
        <v>4354</v>
      </c>
      <c r="AE7" s="1266">
        <v>11279</v>
      </c>
      <c r="AF7" s="1266">
        <v>127</v>
      </c>
      <c r="AG7" s="1266">
        <v>183</v>
      </c>
      <c r="AH7" s="1266">
        <v>26</v>
      </c>
      <c r="AI7" s="1266">
        <v>469</v>
      </c>
      <c r="AJ7" s="1266">
        <v>2661</v>
      </c>
      <c r="AK7" s="1266">
        <v>35</v>
      </c>
      <c r="AL7" s="1266">
        <v>2738</v>
      </c>
      <c r="AM7" s="1266">
        <v>32</v>
      </c>
      <c r="AN7" s="1266">
        <v>7</v>
      </c>
      <c r="AO7" s="1266">
        <v>11136</v>
      </c>
      <c r="AP7" s="1266">
        <v>349</v>
      </c>
      <c r="AQ7" s="892" t="s">
        <v>24</v>
      </c>
      <c r="AR7" s="1266">
        <v>6</v>
      </c>
      <c r="AS7" s="1266">
        <v>164</v>
      </c>
      <c r="AT7" s="1266">
        <v>650</v>
      </c>
      <c r="AU7" s="1266">
        <v>1159</v>
      </c>
      <c r="AV7" s="1266">
        <v>169</v>
      </c>
      <c r="AW7" s="1266">
        <v>93</v>
      </c>
      <c r="AX7" s="1266">
        <v>25</v>
      </c>
      <c r="AY7" s="1266">
        <v>4</v>
      </c>
      <c r="AZ7" s="1266">
        <v>9</v>
      </c>
      <c r="BA7" s="1266">
        <v>203</v>
      </c>
      <c r="BB7" s="1266">
        <v>70</v>
      </c>
      <c r="BC7" s="1266">
        <v>19</v>
      </c>
      <c r="BD7" s="1266">
        <v>747</v>
      </c>
      <c r="BE7" s="892" t="s">
        <v>24</v>
      </c>
      <c r="BF7" s="1266">
        <v>95</v>
      </c>
      <c r="BG7" s="1266">
        <v>70</v>
      </c>
      <c r="BH7" s="1266">
        <v>2088</v>
      </c>
      <c r="BI7" s="1266">
        <v>73</v>
      </c>
      <c r="BJ7" s="1266">
        <v>48</v>
      </c>
      <c r="BK7" s="1266">
        <v>821</v>
      </c>
      <c r="BL7" s="1266">
        <v>75</v>
      </c>
      <c r="BM7" s="1266">
        <v>59</v>
      </c>
      <c r="BN7" s="1266">
        <v>189</v>
      </c>
      <c r="BO7" s="1266">
        <v>2352</v>
      </c>
      <c r="BP7" s="1266">
        <v>12196</v>
      </c>
      <c r="BQ7" s="1266">
        <v>4952</v>
      </c>
      <c r="BR7" s="1266">
        <v>1618</v>
      </c>
      <c r="BS7" s="892" t="s">
        <v>24</v>
      </c>
      <c r="BT7" s="1266">
        <v>1290</v>
      </c>
      <c r="BU7" s="1266">
        <v>5845</v>
      </c>
      <c r="BV7" s="1266">
        <v>10</v>
      </c>
      <c r="BW7" s="1266">
        <v>143</v>
      </c>
      <c r="BX7" s="1266">
        <v>424</v>
      </c>
      <c r="BY7" s="1266">
        <v>11</v>
      </c>
      <c r="BZ7" s="1266">
        <v>64</v>
      </c>
      <c r="CA7" s="1266">
        <v>103</v>
      </c>
      <c r="CB7" s="1266">
        <v>2379</v>
      </c>
      <c r="CC7" s="1266">
        <v>5252</v>
      </c>
      <c r="CD7" s="1266">
        <v>738</v>
      </c>
      <c r="CE7" s="1266">
        <v>304</v>
      </c>
      <c r="CF7" s="1266">
        <v>1731</v>
      </c>
      <c r="CG7" s="892" t="s">
        <v>24</v>
      </c>
      <c r="CH7" s="1266">
        <v>20</v>
      </c>
      <c r="CI7" s="1266">
        <v>4824</v>
      </c>
      <c r="CJ7" s="1266">
        <v>250</v>
      </c>
      <c r="CK7" s="1266">
        <v>65402</v>
      </c>
      <c r="CL7" s="1266">
        <v>2444</v>
      </c>
      <c r="CM7" s="1266">
        <v>1230</v>
      </c>
      <c r="CN7" s="1266"/>
      <c r="CO7" s="1266"/>
      <c r="CP7" s="1266"/>
      <c r="CQ7" s="1266"/>
      <c r="CR7" s="1266"/>
      <c r="CS7" s="1266"/>
      <c r="CT7" s="1266"/>
    </row>
    <row r="8" spans="1:98" ht="5.0999999999999996" customHeight="1" thickBot="1" x14ac:dyDescent="0.3">
      <c r="A8" s="1077"/>
      <c r="B8" s="1267"/>
      <c r="C8" s="1267"/>
      <c r="D8" s="1267"/>
      <c r="E8" s="1267"/>
      <c r="F8" s="1267"/>
      <c r="G8" s="1267"/>
      <c r="H8" s="1267"/>
      <c r="I8" s="1267"/>
      <c r="J8" s="1267"/>
      <c r="K8" s="1267"/>
      <c r="L8" s="1267"/>
      <c r="M8" s="1267"/>
      <c r="N8" s="1267"/>
      <c r="O8" s="1077"/>
      <c r="P8" s="1267"/>
      <c r="Q8" s="1267"/>
      <c r="R8" s="1267"/>
      <c r="S8" s="1267"/>
      <c r="T8" s="1267"/>
      <c r="U8" s="1267"/>
      <c r="V8" s="1267"/>
      <c r="W8" s="1267"/>
      <c r="X8" s="1267"/>
      <c r="Y8" s="1267"/>
      <c r="Z8" s="1267"/>
      <c r="AA8" s="1267"/>
      <c r="AB8" s="1267"/>
      <c r="AC8" s="1077"/>
      <c r="AD8" s="1267"/>
      <c r="AE8" s="1267"/>
      <c r="AF8" s="1267"/>
      <c r="AG8" s="1267"/>
      <c r="AH8" s="1267"/>
      <c r="AI8" s="1267"/>
      <c r="AJ8" s="1267"/>
      <c r="AK8" s="1267"/>
      <c r="AL8" s="1267"/>
      <c r="AM8" s="1267"/>
      <c r="AN8" s="1267"/>
      <c r="AO8" s="1267"/>
      <c r="AP8" s="1267"/>
      <c r="AQ8" s="1077"/>
      <c r="AR8" s="1267"/>
      <c r="AS8" s="1267"/>
      <c r="AT8" s="1267"/>
      <c r="AU8" s="1267"/>
      <c r="AV8" s="1267"/>
      <c r="AW8" s="1267"/>
      <c r="AX8" s="1267"/>
      <c r="AY8" s="1267"/>
      <c r="AZ8" s="1267"/>
      <c r="BA8" s="1267"/>
      <c r="BB8" s="1267"/>
      <c r="BC8" s="1267"/>
      <c r="BD8" s="1267"/>
      <c r="BE8" s="1077"/>
      <c r="BF8" s="1267"/>
      <c r="BG8" s="1267"/>
      <c r="BH8" s="1267"/>
      <c r="BI8" s="1267"/>
      <c r="BJ8" s="1267"/>
      <c r="BK8" s="1267"/>
      <c r="BL8" s="1267"/>
      <c r="BM8" s="1267"/>
      <c r="BN8" s="1267"/>
      <c r="BO8" s="1267"/>
      <c r="BP8" s="1267"/>
      <c r="BQ8" s="1267"/>
      <c r="BR8" s="1267"/>
      <c r="BS8" s="1077"/>
      <c r="BT8" s="1267"/>
      <c r="BU8" s="1267"/>
      <c r="BV8" s="1267"/>
      <c r="BW8" s="1267"/>
      <c r="BX8" s="1267"/>
      <c r="BY8" s="1267"/>
      <c r="BZ8" s="1267"/>
      <c r="CA8" s="1267"/>
      <c r="CB8" s="1267"/>
      <c r="CC8" s="1267"/>
      <c r="CD8" s="1267"/>
      <c r="CE8" s="1267"/>
      <c r="CF8" s="1267"/>
      <c r="CG8" s="1077"/>
      <c r="CH8" s="1267"/>
      <c r="CI8" s="1267"/>
      <c r="CJ8" s="1267"/>
      <c r="CK8" s="1267"/>
      <c r="CL8" s="1267"/>
      <c r="CM8" s="1267"/>
      <c r="CN8" s="1267"/>
      <c r="CO8" s="1267"/>
      <c r="CP8" s="1267"/>
      <c r="CQ8" s="1267"/>
      <c r="CR8" s="1267"/>
      <c r="CS8" s="1267"/>
      <c r="CT8" s="1267"/>
    </row>
    <row r="9" spans="1:98" ht="20.100000000000001" customHeight="1" thickBot="1" x14ac:dyDescent="0.3">
      <c r="A9" s="892" t="s">
        <v>28</v>
      </c>
      <c r="B9" s="1266">
        <v>179</v>
      </c>
      <c r="C9" s="1266">
        <v>98</v>
      </c>
      <c r="D9" s="1266">
        <v>17</v>
      </c>
      <c r="E9" s="1266">
        <v>98</v>
      </c>
      <c r="F9" s="1266">
        <v>26</v>
      </c>
      <c r="G9" s="1266">
        <v>12893</v>
      </c>
      <c r="H9" s="1266">
        <v>18</v>
      </c>
      <c r="I9" s="1266">
        <v>18679</v>
      </c>
      <c r="J9" s="1266">
        <v>709</v>
      </c>
      <c r="K9" s="1266">
        <v>13</v>
      </c>
      <c r="L9" s="1266">
        <v>6</v>
      </c>
      <c r="M9" s="1266">
        <v>322</v>
      </c>
      <c r="N9" s="1266">
        <v>631</v>
      </c>
      <c r="O9" s="892" t="s">
        <v>28</v>
      </c>
      <c r="P9" s="1266">
        <v>3713</v>
      </c>
      <c r="Q9" s="1266">
        <v>919</v>
      </c>
      <c r="R9" s="1266">
        <v>85</v>
      </c>
      <c r="S9" s="1266">
        <v>29</v>
      </c>
      <c r="T9" s="1266">
        <v>32</v>
      </c>
      <c r="U9" s="1266">
        <v>347</v>
      </c>
      <c r="V9" s="1266">
        <v>26821</v>
      </c>
      <c r="W9" s="1266">
        <v>60</v>
      </c>
      <c r="X9" s="1266">
        <v>79</v>
      </c>
      <c r="Y9" s="1266">
        <v>166</v>
      </c>
      <c r="Z9" s="1266">
        <v>148</v>
      </c>
      <c r="AA9" s="1266">
        <v>70</v>
      </c>
      <c r="AB9" s="1266">
        <v>42</v>
      </c>
      <c r="AC9" s="892" t="s">
        <v>28</v>
      </c>
      <c r="AD9" s="1266">
        <v>4363</v>
      </c>
      <c r="AE9" s="1266">
        <v>11293</v>
      </c>
      <c r="AF9" s="1266">
        <v>125</v>
      </c>
      <c r="AG9" s="1266">
        <v>183</v>
      </c>
      <c r="AH9" s="1266">
        <v>26</v>
      </c>
      <c r="AI9" s="1266">
        <v>469</v>
      </c>
      <c r="AJ9" s="1266">
        <v>2676</v>
      </c>
      <c r="AK9" s="1266">
        <v>34</v>
      </c>
      <c r="AL9" s="1266">
        <v>2741</v>
      </c>
      <c r="AM9" s="1266">
        <v>32</v>
      </c>
      <c r="AN9" s="1266">
        <v>7</v>
      </c>
      <c r="AO9" s="1266">
        <v>11151</v>
      </c>
      <c r="AP9" s="1266">
        <v>346</v>
      </c>
      <c r="AQ9" s="892" t="s">
        <v>28</v>
      </c>
      <c r="AR9" s="1266">
        <v>6</v>
      </c>
      <c r="AS9" s="1266">
        <v>166</v>
      </c>
      <c r="AT9" s="1266">
        <v>659</v>
      </c>
      <c r="AU9" s="1266">
        <v>1165</v>
      </c>
      <c r="AV9" s="1266">
        <v>172</v>
      </c>
      <c r="AW9" s="1266">
        <v>94</v>
      </c>
      <c r="AX9" s="1266">
        <v>25</v>
      </c>
      <c r="AY9" s="1266">
        <v>4</v>
      </c>
      <c r="AZ9" s="1266">
        <v>9</v>
      </c>
      <c r="BA9" s="1266">
        <v>201</v>
      </c>
      <c r="BB9" s="1266">
        <v>69</v>
      </c>
      <c r="BC9" s="1266">
        <v>19</v>
      </c>
      <c r="BD9" s="1266">
        <v>728</v>
      </c>
      <c r="BE9" s="892" t="s">
        <v>28</v>
      </c>
      <c r="BF9" s="1266">
        <v>92</v>
      </c>
      <c r="BG9" s="1266">
        <v>69</v>
      </c>
      <c r="BH9" s="1266">
        <v>2092</v>
      </c>
      <c r="BI9" s="1266">
        <v>73</v>
      </c>
      <c r="BJ9" s="1266">
        <v>46</v>
      </c>
      <c r="BK9" s="1266">
        <v>818</v>
      </c>
      <c r="BL9" s="1266">
        <v>75</v>
      </c>
      <c r="BM9" s="1266">
        <v>59</v>
      </c>
      <c r="BN9" s="1266">
        <v>192</v>
      </c>
      <c r="BO9" s="1266">
        <v>2348</v>
      </c>
      <c r="BP9" s="1266">
        <v>12202</v>
      </c>
      <c r="BQ9" s="1266">
        <v>4948</v>
      </c>
      <c r="BR9" s="1266">
        <v>1616</v>
      </c>
      <c r="BS9" s="892" t="s">
        <v>28</v>
      </c>
      <c r="BT9" s="1266">
        <v>1298</v>
      </c>
      <c r="BU9" s="1266">
        <v>5841</v>
      </c>
      <c r="BV9" s="1266">
        <v>10</v>
      </c>
      <c r="BW9" s="1266">
        <v>144</v>
      </c>
      <c r="BX9" s="1266">
        <v>429</v>
      </c>
      <c r="BY9" s="1266">
        <v>11</v>
      </c>
      <c r="BZ9" s="1266">
        <v>62</v>
      </c>
      <c r="CA9" s="1266">
        <v>103</v>
      </c>
      <c r="CB9" s="1266">
        <v>2384</v>
      </c>
      <c r="CC9" s="1266">
        <v>5242</v>
      </c>
      <c r="CD9" s="1266">
        <v>742</v>
      </c>
      <c r="CE9" s="1266">
        <v>420</v>
      </c>
      <c r="CF9" s="1266">
        <v>1736</v>
      </c>
      <c r="CG9" s="892" t="s">
        <v>28</v>
      </c>
      <c r="CH9" s="1266">
        <v>19</v>
      </c>
      <c r="CI9" s="1266">
        <v>4836</v>
      </c>
      <c r="CJ9" s="1266">
        <v>258</v>
      </c>
      <c r="CK9" s="1266">
        <v>65348</v>
      </c>
      <c r="CL9" s="1266">
        <v>2438</v>
      </c>
      <c r="CM9" s="1266">
        <v>1228</v>
      </c>
      <c r="CN9" s="1266"/>
      <c r="CO9" s="1266"/>
      <c r="CP9" s="1266"/>
      <c r="CQ9" s="1266"/>
      <c r="CR9" s="1266"/>
      <c r="CS9" s="1266"/>
      <c r="CT9" s="1266"/>
    </row>
    <row r="10" spans="1:98" ht="5.0999999999999996" customHeight="1" thickBot="1" x14ac:dyDescent="0.3">
      <c r="A10" s="1268"/>
      <c r="B10" s="1267"/>
      <c r="C10" s="1267"/>
      <c r="D10" s="1267"/>
      <c r="E10" s="1267"/>
      <c r="F10" s="1267"/>
      <c r="G10" s="1267"/>
      <c r="H10" s="1267"/>
      <c r="I10" s="1267"/>
      <c r="J10" s="1267"/>
      <c r="K10" s="1267"/>
      <c r="L10" s="1267"/>
      <c r="M10" s="1267"/>
      <c r="N10" s="1267"/>
      <c r="O10" s="1268"/>
      <c r="P10" s="1267"/>
      <c r="Q10" s="1267"/>
      <c r="R10" s="1267"/>
      <c r="S10" s="1267"/>
      <c r="T10" s="1267"/>
      <c r="U10" s="1267"/>
      <c r="V10" s="1267"/>
      <c r="W10" s="1267"/>
      <c r="X10" s="1267"/>
      <c r="Y10" s="1267"/>
      <c r="Z10" s="1267"/>
      <c r="AA10" s="1267"/>
      <c r="AB10" s="1267"/>
      <c r="AC10" s="1268"/>
      <c r="AD10" s="1267"/>
      <c r="AE10" s="1267"/>
      <c r="AF10" s="1267"/>
      <c r="AG10" s="1267"/>
      <c r="AH10" s="1267"/>
      <c r="AI10" s="1267"/>
      <c r="AJ10" s="1267"/>
      <c r="AK10" s="1267"/>
      <c r="AL10" s="1267"/>
      <c r="AM10" s="1267"/>
      <c r="AN10" s="1267"/>
      <c r="AO10" s="1267"/>
      <c r="AP10" s="1267"/>
      <c r="AQ10" s="1268"/>
      <c r="AR10" s="1267"/>
      <c r="AS10" s="1267"/>
      <c r="AT10" s="1267"/>
      <c r="AU10" s="1267"/>
      <c r="AV10" s="1267"/>
      <c r="AW10" s="1267"/>
      <c r="AX10" s="1267"/>
      <c r="AY10" s="1267"/>
      <c r="AZ10" s="1267"/>
      <c r="BA10" s="1267"/>
      <c r="BB10" s="1267"/>
      <c r="BC10" s="1267"/>
      <c r="BD10" s="1267"/>
      <c r="BE10" s="1268"/>
      <c r="BF10" s="1267"/>
      <c r="BG10" s="1267"/>
      <c r="BH10" s="1267"/>
      <c r="BI10" s="1267"/>
      <c r="BJ10" s="1267"/>
      <c r="BK10" s="1267"/>
      <c r="BL10" s="1267"/>
      <c r="BM10" s="1267"/>
      <c r="BN10" s="1267"/>
      <c r="BO10" s="1267"/>
      <c r="BP10" s="1267"/>
      <c r="BQ10" s="1267"/>
      <c r="BR10" s="1267"/>
      <c r="BS10" s="1268"/>
      <c r="BT10" s="1267"/>
      <c r="BU10" s="1267"/>
      <c r="BV10" s="1267"/>
      <c r="BW10" s="1267"/>
      <c r="BX10" s="1267"/>
      <c r="BY10" s="1267"/>
      <c r="BZ10" s="1267"/>
      <c r="CA10" s="1267"/>
      <c r="CB10" s="1267"/>
      <c r="CC10" s="1267"/>
      <c r="CD10" s="1267"/>
      <c r="CE10" s="1267"/>
      <c r="CF10" s="1267"/>
      <c r="CG10" s="1268"/>
      <c r="CH10" s="1267"/>
      <c r="CI10" s="1267"/>
      <c r="CJ10" s="1267"/>
      <c r="CK10" s="1267"/>
      <c r="CL10" s="1267"/>
      <c r="CM10" s="1267"/>
      <c r="CN10" s="1267"/>
      <c r="CO10" s="1267"/>
      <c r="CP10" s="1267"/>
      <c r="CQ10" s="1267"/>
      <c r="CR10" s="1267"/>
      <c r="CS10" s="1267"/>
      <c r="CT10" s="1267"/>
    </row>
    <row r="11" spans="1:98" ht="20.100000000000001" customHeight="1" thickBot="1" x14ac:dyDescent="0.3">
      <c r="A11" s="892" t="s">
        <v>29</v>
      </c>
      <c r="B11" s="1266">
        <v>177</v>
      </c>
      <c r="C11" s="1266">
        <v>99</v>
      </c>
      <c r="D11" s="1266">
        <v>17</v>
      </c>
      <c r="E11" s="1266">
        <v>100</v>
      </c>
      <c r="F11" s="1266">
        <v>26</v>
      </c>
      <c r="G11" s="1266">
        <v>13000</v>
      </c>
      <c r="H11" s="1266">
        <v>18</v>
      </c>
      <c r="I11" s="1266">
        <v>18674</v>
      </c>
      <c r="J11" s="1266">
        <v>704</v>
      </c>
      <c r="K11" s="1266">
        <v>13</v>
      </c>
      <c r="L11" s="1266">
        <v>6</v>
      </c>
      <c r="M11" s="1266">
        <v>324</v>
      </c>
      <c r="N11" s="1266">
        <v>634</v>
      </c>
      <c r="O11" s="892" t="s">
        <v>29</v>
      </c>
      <c r="P11" s="1266">
        <v>3718</v>
      </c>
      <c r="Q11" s="1266">
        <v>925</v>
      </c>
      <c r="R11" s="1266">
        <v>86</v>
      </c>
      <c r="S11" s="1266">
        <v>28</v>
      </c>
      <c r="T11" s="1266">
        <v>33</v>
      </c>
      <c r="U11" s="1266">
        <v>350</v>
      </c>
      <c r="V11" s="1266">
        <v>27064</v>
      </c>
      <c r="W11" s="1266">
        <v>60</v>
      </c>
      <c r="X11" s="1266">
        <v>77</v>
      </c>
      <c r="Y11" s="1266">
        <v>167</v>
      </c>
      <c r="Z11" s="1266">
        <v>147</v>
      </c>
      <c r="AA11" s="1266">
        <v>65</v>
      </c>
      <c r="AB11" s="1266">
        <v>41</v>
      </c>
      <c r="AC11" s="892" t="s">
        <v>29</v>
      </c>
      <c r="AD11" s="1266">
        <v>4369</v>
      </c>
      <c r="AE11" s="1266">
        <v>11283</v>
      </c>
      <c r="AF11" s="1266">
        <v>126</v>
      </c>
      <c r="AG11" s="1266">
        <v>183</v>
      </c>
      <c r="AH11" s="1266">
        <v>26</v>
      </c>
      <c r="AI11" s="1266">
        <v>470</v>
      </c>
      <c r="AJ11" s="1266">
        <v>2672</v>
      </c>
      <c r="AK11" s="1266">
        <v>34</v>
      </c>
      <c r="AL11" s="1266">
        <v>2761</v>
      </c>
      <c r="AM11" s="1266">
        <v>33</v>
      </c>
      <c r="AN11" s="1266">
        <v>7</v>
      </c>
      <c r="AO11" s="1266">
        <v>11175</v>
      </c>
      <c r="AP11" s="1266">
        <v>348</v>
      </c>
      <c r="AQ11" s="892" t="s">
        <v>29</v>
      </c>
      <c r="AR11" s="1266">
        <v>6</v>
      </c>
      <c r="AS11" s="1266">
        <v>167</v>
      </c>
      <c r="AT11" s="1266">
        <v>662</v>
      </c>
      <c r="AU11" s="1266">
        <v>1171</v>
      </c>
      <c r="AV11" s="1266">
        <v>177</v>
      </c>
      <c r="AW11" s="1266">
        <v>95</v>
      </c>
      <c r="AX11" s="1266">
        <v>25</v>
      </c>
      <c r="AY11" s="1266">
        <v>4</v>
      </c>
      <c r="AZ11" s="1266">
        <v>9</v>
      </c>
      <c r="BA11" s="1266">
        <v>202</v>
      </c>
      <c r="BB11" s="1266">
        <v>68</v>
      </c>
      <c r="BC11" s="1266">
        <v>19</v>
      </c>
      <c r="BD11" s="1266">
        <v>722</v>
      </c>
      <c r="BE11" s="892" t="s">
        <v>29</v>
      </c>
      <c r="BF11" s="1266">
        <v>96</v>
      </c>
      <c r="BG11" s="1266">
        <v>68</v>
      </c>
      <c r="BH11" s="1266">
        <v>2098</v>
      </c>
      <c r="BI11" s="1266">
        <v>75</v>
      </c>
      <c r="BJ11" s="1266">
        <v>46</v>
      </c>
      <c r="BK11" s="1266">
        <v>819</v>
      </c>
      <c r="BL11" s="1266">
        <v>75</v>
      </c>
      <c r="BM11" s="1266">
        <v>60</v>
      </c>
      <c r="BN11" s="1266">
        <v>190</v>
      </c>
      <c r="BO11" s="1266">
        <v>2351</v>
      </c>
      <c r="BP11" s="1266">
        <v>12151</v>
      </c>
      <c r="BQ11" s="1266">
        <v>4952</v>
      </c>
      <c r="BR11" s="1266">
        <v>1618</v>
      </c>
      <c r="BS11" s="892" t="s">
        <v>29</v>
      </c>
      <c r="BT11" s="1266">
        <v>1299</v>
      </c>
      <c r="BU11" s="1266">
        <v>5843</v>
      </c>
      <c r="BV11" s="1266">
        <v>10</v>
      </c>
      <c r="BW11" s="1266">
        <v>143</v>
      </c>
      <c r="BX11" s="1266">
        <v>430</v>
      </c>
      <c r="BY11" s="1266">
        <v>11</v>
      </c>
      <c r="BZ11" s="1266">
        <v>62</v>
      </c>
      <c r="CA11" s="1266">
        <v>103</v>
      </c>
      <c r="CB11" s="1266">
        <v>2388</v>
      </c>
      <c r="CC11" s="1266">
        <v>5245</v>
      </c>
      <c r="CD11" s="1266">
        <v>744</v>
      </c>
      <c r="CE11" s="1266">
        <v>497</v>
      </c>
      <c r="CF11" s="1266">
        <v>1732</v>
      </c>
      <c r="CG11" s="892" t="s">
        <v>29</v>
      </c>
      <c r="CH11" s="1266">
        <v>19</v>
      </c>
      <c r="CI11" s="1266">
        <v>4839</v>
      </c>
      <c r="CJ11" s="1266">
        <v>251</v>
      </c>
      <c r="CK11" s="1266">
        <v>65301</v>
      </c>
      <c r="CL11" s="1266">
        <v>2441</v>
      </c>
      <c r="CM11" s="1266">
        <v>1231</v>
      </c>
      <c r="CN11" s="1266"/>
      <c r="CO11" s="1266"/>
      <c r="CP11" s="1266"/>
      <c r="CQ11" s="1266"/>
      <c r="CR11" s="1266"/>
      <c r="CS11" s="1266"/>
      <c r="CT11" s="1266"/>
    </row>
    <row r="12" spans="1:98" ht="5.0999999999999996" customHeight="1" thickBot="1" x14ac:dyDescent="0.3">
      <c r="A12" s="1077"/>
      <c r="B12" s="1267"/>
      <c r="C12" s="1267"/>
      <c r="D12" s="1267"/>
      <c r="E12" s="1267"/>
      <c r="F12" s="1267"/>
      <c r="G12" s="1267"/>
      <c r="H12" s="1267"/>
      <c r="I12" s="1267"/>
      <c r="J12" s="1267"/>
      <c r="K12" s="1267"/>
      <c r="L12" s="1267"/>
      <c r="M12" s="1267"/>
      <c r="N12" s="1267"/>
      <c r="O12" s="1077"/>
      <c r="P12" s="1267"/>
      <c r="Q12" s="1267"/>
      <c r="R12" s="1267"/>
      <c r="S12" s="1267"/>
      <c r="T12" s="1267"/>
      <c r="U12" s="1267"/>
      <c r="V12" s="1267"/>
      <c r="W12" s="1267"/>
      <c r="X12" s="1267"/>
      <c r="Y12" s="1267"/>
      <c r="Z12" s="1267"/>
      <c r="AA12" s="1267"/>
      <c r="AB12" s="1267"/>
      <c r="AC12" s="1077"/>
      <c r="AD12" s="1267"/>
      <c r="AE12" s="1267"/>
      <c r="AF12" s="1267"/>
      <c r="AG12" s="1267"/>
      <c r="AH12" s="1267"/>
      <c r="AI12" s="1267"/>
      <c r="AJ12" s="1267"/>
      <c r="AK12" s="1267"/>
      <c r="AL12" s="1267"/>
      <c r="AM12" s="1267"/>
      <c r="AN12" s="1267"/>
      <c r="AO12" s="1267"/>
      <c r="AP12" s="1267"/>
      <c r="AQ12" s="1077"/>
      <c r="AR12" s="1267"/>
      <c r="AS12" s="1267"/>
      <c r="AT12" s="1267"/>
      <c r="AU12" s="1267"/>
      <c r="AV12" s="1267"/>
      <c r="AW12" s="1267"/>
      <c r="AX12" s="1267"/>
      <c r="AY12" s="1267"/>
      <c r="AZ12" s="1267"/>
      <c r="BA12" s="1267"/>
      <c r="BB12" s="1267"/>
      <c r="BC12" s="1267"/>
      <c r="BD12" s="1267"/>
      <c r="BE12" s="1077"/>
      <c r="BF12" s="1267"/>
      <c r="BG12" s="1267"/>
      <c r="BH12" s="1267"/>
      <c r="BI12" s="1267"/>
      <c r="BJ12" s="1267"/>
      <c r="BK12" s="1267"/>
      <c r="BL12" s="1267"/>
      <c r="BM12" s="1267"/>
      <c r="BN12" s="1267"/>
      <c r="BO12" s="1267"/>
      <c r="BP12" s="1267"/>
      <c r="BQ12" s="1267"/>
      <c r="BR12" s="1267"/>
      <c r="BS12" s="1077"/>
      <c r="BT12" s="1267"/>
      <c r="BU12" s="1267"/>
      <c r="BV12" s="1267"/>
      <c r="BW12" s="1267"/>
      <c r="BX12" s="1267"/>
      <c r="BY12" s="1267"/>
      <c r="BZ12" s="1267"/>
      <c r="CA12" s="1267"/>
      <c r="CB12" s="1267"/>
      <c r="CC12" s="1267"/>
      <c r="CD12" s="1267"/>
      <c r="CE12" s="1267"/>
      <c r="CF12" s="1267"/>
      <c r="CG12" s="1077"/>
      <c r="CH12" s="1267"/>
      <c r="CI12" s="1267"/>
      <c r="CJ12" s="1267"/>
      <c r="CK12" s="1267"/>
      <c r="CL12" s="1267"/>
      <c r="CM12" s="1267"/>
      <c r="CN12" s="1267"/>
      <c r="CO12" s="1267"/>
      <c r="CP12" s="1267"/>
      <c r="CQ12" s="1267"/>
      <c r="CR12" s="1267"/>
      <c r="CS12" s="1267"/>
      <c r="CT12" s="1267"/>
    </row>
    <row r="13" spans="1:98" ht="20.100000000000001" customHeight="1" thickBot="1" x14ac:dyDescent="0.3">
      <c r="A13" s="892" t="s">
        <v>30</v>
      </c>
      <c r="B13" s="1266">
        <v>177</v>
      </c>
      <c r="C13" s="1266">
        <v>98</v>
      </c>
      <c r="D13" s="1266">
        <v>17</v>
      </c>
      <c r="E13" s="1266">
        <v>102</v>
      </c>
      <c r="F13" s="1266">
        <v>26</v>
      </c>
      <c r="G13" s="1266">
        <v>13052</v>
      </c>
      <c r="H13" s="1266">
        <v>18</v>
      </c>
      <c r="I13" s="1266">
        <v>18650</v>
      </c>
      <c r="J13" s="1266">
        <v>704</v>
      </c>
      <c r="K13" s="1266">
        <v>13</v>
      </c>
      <c r="L13" s="1266">
        <v>6</v>
      </c>
      <c r="M13" s="1266">
        <v>323</v>
      </c>
      <c r="N13" s="1266">
        <v>635</v>
      </c>
      <c r="O13" s="892" t="s">
        <v>30</v>
      </c>
      <c r="P13" s="1266">
        <v>3722</v>
      </c>
      <c r="Q13" s="1266">
        <v>931</v>
      </c>
      <c r="R13" s="1266">
        <v>87</v>
      </c>
      <c r="S13" s="1266">
        <v>28</v>
      </c>
      <c r="T13" s="1266">
        <v>33</v>
      </c>
      <c r="U13" s="1266">
        <v>349</v>
      </c>
      <c r="V13" s="1266">
        <v>27175</v>
      </c>
      <c r="W13" s="1266">
        <v>60</v>
      </c>
      <c r="X13" s="1266">
        <v>76</v>
      </c>
      <c r="Y13" s="1266">
        <v>171</v>
      </c>
      <c r="Z13" s="1266">
        <v>148</v>
      </c>
      <c r="AA13" s="1266">
        <v>80</v>
      </c>
      <c r="AB13" s="1266">
        <v>43</v>
      </c>
      <c r="AC13" s="892" t="s">
        <v>30</v>
      </c>
      <c r="AD13" s="1266">
        <v>4372</v>
      </c>
      <c r="AE13" s="1266">
        <v>11279</v>
      </c>
      <c r="AF13" s="1266">
        <v>125</v>
      </c>
      <c r="AG13" s="1266">
        <v>183</v>
      </c>
      <c r="AH13" s="1266">
        <v>26</v>
      </c>
      <c r="AI13" s="1266">
        <v>472</v>
      </c>
      <c r="AJ13" s="1266">
        <v>2675</v>
      </c>
      <c r="AK13" s="1266">
        <v>34</v>
      </c>
      <c r="AL13" s="1266">
        <v>2763</v>
      </c>
      <c r="AM13" s="1266">
        <v>33</v>
      </c>
      <c r="AN13" s="1266">
        <v>7</v>
      </c>
      <c r="AO13" s="1266">
        <v>11202</v>
      </c>
      <c r="AP13" s="1266">
        <v>347</v>
      </c>
      <c r="AQ13" s="892" t="s">
        <v>30</v>
      </c>
      <c r="AR13" s="1266">
        <v>6</v>
      </c>
      <c r="AS13" s="1266">
        <v>167</v>
      </c>
      <c r="AT13" s="1266">
        <v>664</v>
      </c>
      <c r="AU13" s="1266">
        <v>1173</v>
      </c>
      <c r="AV13" s="1266">
        <v>179</v>
      </c>
      <c r="AW13" s="1266">
        <v>96</v>
      </c>
      <c r="AX13" s="1266">
        <v>25</v>
      </c>
      <c r="AY13" s="1266">
        <v>4</v>
      </c>
      <c r="AZ13" s="1266">
        <v>9</v>
      </c>
      <c r="BA13" s="1266">
        <v>204</v>
      </c>
      <c r="BB13" s="1266">
        <v>66</v>
      </c>
      <c r="BC13" s="1266">
        <v>19</v>
      </c>
      <c r="BD13" s="1266">
        <v>723</v>
      </c>
      <c r="BE13" s="892" t="s">
        <v>30</v>
      </c>
      <c r="BF13" s="1266">
        <v>101</v>
      </c>
      <c r="BG13" s="1266">
        <v>65</v>
      </c>
      <c r="BH13" s="1266">
        <v>2095</v>
      </c>
      <c r="BI13" s="1266">
        <v>77</v>
      </c>
      <c r="BJ13" s="1266">
        <v>46</v>
      </c>
      <c r="BK13" s="1266">
        <v>820</v>
      </c>
      <c r="BL13" s="1266">
        <v>76</v>
      </c>
      <c r="BM13" s="1266">
        <v>60</v>
      </c>
      <c r="BN13" s="1266">
        <v>190</v>
      </c>
      <c r="BO13" s="1266">
        <v>2352</v>
      </c>
      <c r="BP13" s="1266">
        <v>12186</v>
      </c>
      <c r="BQ13" s="1266">
        <v>4953</v>
      </c>
      <c r="BR13" s="1266">
        <v>1611</v>
      </c>
      <c r="BS13" s="892" t="s">
        <v>30</v>
      </c>
      <c r="BT13" s="1266">
        <v>1292</v>
      </c>
      <c r="BU13" s="1266">
        <v>5881</v>
      </c>
      <c r="BV13" s="1266">
        <v>10</v>
      </c>
      <c r="BW13" s="1266">
        <v>142</v>
      </c>
      <c r="BX13" s="1266">
        <v>431</v>
      </c>
      <c r="BY13" s="1266">
        <v>11</v>
      </c>
      <c r="BZ13" s="1266">
        <v>62</v>
      </c>
      <c r="CA13" s="1266">
        <v>103</v>
      </c>
      <c r="CB13" s="1266">
        <v>2398</v>
      </c>
      <c r="CC13" s="1266">
        <v>5251</v>
      </c>
      <c r="CD13" s="1266">
        <v>743</v>
      </c>
      <c r="CE13" s="1266">
        <v>569</v>
      </c>
      <c r="CF13" s="1266">
        <v>1731</v>
      </c>
      <c r="CG13" s="892" t="s">
        <v>30</v>
      </c>
      <c r="CH13" s="1266">
        <v>19</v>
      </c>
      <c r="CI13" s="1266">
        <v>4841</v>
      </c>
      <c r="CJ13" s="1266">
        <v>253</v>
      </c>
      <c r="CK13" s="1266">
        <v>65277</v>
      </c>
      <c r="CL13" s="1266">
        <v>2451</v>
      </c>
      <c r="CM13" s="1266">
        <v>1234</v>
      </c>
      <c r="CN13" s="1266"/>
      <c r="CO13" s="1266"/>
      <c r="CP13" s="1266"/>
      <c r="CQ13" s="1266"/>
      <c r="CR13" s="1266"/>
      <c r="CS13" s="1266"/>
      <c r="CT13" s="1266"/>
    </row>
    <row r="14" spans="1:98" ht="5.0999999999999996" customHeight="1" thickBot="1" x14ac:dyDescent="0.3">
      <c r="A14" s="1077"/>
      <c r="B14" s="1267"/>
      <c r="C14" s="1267"/>
      <c r="D14" s="1267"/>
      <c r="E14" s="1267"/>
      <c r="F14" s="1267"/>
      <c r="G14" s="1267"/>
      <c r="H14" s="1267"/>
      <c r="I14" s="1267"/>
      <c r="J14" s="1267"/>
      <c r="K14" s="1267"/>
      <c r="L14" s="1267"/>
      <c r="M14" s="1267"/>
      <c r="N14" s="1267"/>
      <c r="O14" s="1077"/>
      <c r="P14" s="1267"/>
      <c r="Q14" s="1267"/>
      <c r="R14" s="1267"/>
      <c r="S14" s="1267"/>
      <c r="T14" s="1267"/>
      <c r="U14" s="1267"/>
      <c r="V14" s="1267"/>
      <c r="W14" s="1267"/>
      <c r="X14" s="1267"/>
      <c r="Y14" s="1267"/>
      <c r="Z14" s="1267"/>
      <c r="AA14" s="1267"/>
      <c r="AB14" s="1267"/>
      <c r="AC14" s="1077"/>
      <c r="AD14" s="1267"/>
      <c r="AE14" s="1267"/>
      <c r="AF14" s="1267"/>
      <c r="AG14" s="1267"/>
      <c r="AH14" s="1267"/>
      <c r="AI14" s="1267"/>
      <c r="AJ14" s="1267"/>
      <c r="AK14" s="1267"/>
      <c r="AL14" s="1267"/>
      <c r="AM14" s="1267"/>
      <c r="AN14" s="1267"/>
      <c r="AO14" s="1267"/>
      <c r="AP14" s="1267"/>
      <c r="AQ14" s="1077"/>
      <c r="AR14" s="1267"/>
      <c r="AS14" s="1267"/>
      <c r="AT14" s="1267"/>
      <c r="AU14" s="1267"/>
      <c r="AV14" s="1267"/>
      <c r="AW14" s="1267"/>
      <c r="AX14" s="1267"/>
      <c r="AY14" s="1267"/>
      <c r="AZ14" s="1267"/>
      <c r="BA14" s="1267"/>
      <c r="BB14" s="1267"/>
      <c r="BC14" s="1267"/>
      <c r="BD14" s="1267"/>
      <c r="BE14" s="1077"/>
      <c r="BF14" s="1267"/>
      <c r="BG14" s="1267"/>
      <c r="BH14" s="1267"/>
      <c r="BI14" s="1267"/>
      <c r="BJ14" s="1267"/>
      <c r="BK14" s="1267"/>
      <c r="BL14" s="1267"/>
      <c r="BM14" s="1267"/>
      <c r="BN14" s="1267"/>
      <c r="BO14" s="1267"/>
      <c r="BP14" s="1267"/>
      <c r="BQ14" s="1267"/>
      <c r="BR14" s="1267"/>
      <c r="BS14" s="1077"/>
      <c r="BT14" s="1267"/>
      <c r="BU14" s="1267"/>
      <c r="BV14" s="1267"/>
      <c r="BW14" s="1267"/>
      <c r="BX14" s="1267"/>
      <c r="BY14" s="1267"/>
      <c r="BZ14" s="1267"/>
      <c r="CA14" s="1267"/>
      <c r="CB14" s="1267"/>
      <c r="CC14" s="1267"/>
      <c r="CD14" s="1267"/>
      <c r="CE14" s="1267"/>
      <c r="CF14" s="1267"/>
      <c r="CG14" s="1077"/>
      <c r="CH14" s="1267"/>
      <c r="CI14" s="1267"/>
      <c r="CJ14" s="1267"/>
      <c r="CK14" s="1267"/>
      <c r="CL14" s="1267"/>
      <c r="CM14" s="1267"/>
      <c r="CN14" s="1267"/>
      <c r="CO14" s="1267"/>
      <c r="CP14" s="1267"/>
      <c r="CQ14" s="1267"/>
      <c r="CR14" s="1267"/>
      <c r="CS14" s="1267"/>
      <c r="CT14" s="1267"/>
    </row>
    <row r="15" spans="1:98" ht="20.100000000000001" customHeight="1" thickBot="1" x14ac:dyDescent="0.3">
      <c r="A15" s="892" t="s">
        <v>31</v>
      </c>
      <c r="B15" s="1266">
        <v>179</v>
      </c>
      <c r="C15" s="1266">
        <v>97</v>
      </c>
      <c r="D15" s="1266">
        <v>18</v>
      </c>
      <c r="E15" s="1266">
        <v>100</v>
      </c>
      <c r="F15" s="1266">
        <v>25</v>
      </c>
      <c r="G15" s="1266">
        <v>13220</v>
      </c>
      <c r="H15" s="1266">
        <v>19</v>
      </c>
      <c r="I15" s="1266">
        <v>18636</v>
      </c>
      <c r="J15" s="1266">
        <v>702</v>
      </c>
      <c r="K15" s="1266">
        <v>13</v>
      </c>
      <c r="L15" s="1266">
        <v>4</v>
      </c>
      <c r="M15" s="1266">
        <v>318</v>
      </c>
      <c r="N15" s="1266">
        <v>623</v>
      </c>
      <c r="O15" s="892" t="s">
        <v>31</v>
      </c>
      <c r="P15" s="1266">
        <v>3690</v>
      </c>
      <c r="Q15" s="1266">
        <v>941</v>
      </c>
      <c r="R15" s="1266">
        <v>85</v>
      </c>
      <c r="S15" s="1266">
        <v>28</v>
      </c>
      <c r="T15" s="1266">
        <v>34</v>
      </c>
      <c r="U15" s="1266">
        <v>346</v>
      </c>
      <c r="V15" s="1266">
        <v>27091</v>
      </c>
      <c r="W15" s="1266">
        <v>60</v>
      </c>
      <c r="X15" s="1266">
        <v>76</v>
      </c>
      <c r="Y15" s="1266">
        <v>171</v>
      </c>
      <c r="Z15" s="1266">
        <v>151</v>
      </c>
      <c r="AA15" s="1266">
        <v>97</v>
      </c>
      <c r="AB15" s="1266">
        <v>46</v>
      </c>
      <c r="AC15" s="892" t="s">
        <v>31</v>
      </c>
      <c r="AD15" s="1266">
        <v>4290</v>
      </c>
      <c r="AE15" s="1266">
        <v>11316</v>
      </c>
      <c r="AF15" s="1266">
        <v>122</v>
      </c>
      <c r="AG15" s="1266">
        <v>180</v>
      </c>
      <c r="AH15" s="1266">
        <v>26</v>
      </c>
      <c r="AI15" s="1266">
        <v>486</v>
      </c>
      <c r="AJ15" s="1266">
        <v>2674</v>
      </c>
      <c r="AK15" s="1266">
        <v>34</v>
      </c>
      <c r="AL15" s="1266">
        <v>2794</v>
      </c>
      <c r="AM15" s="1266">
        <v>33</v>
      </c>
      <c r="AN15" s="1266">
        <v>7</v>
      </c>
      <c r="AO15" s="1266">
        <v>11261</v>
      </c>
      <c r="AP15" s="1266">
        <v>338</v>
      </c>
      <c r="AQ15" s="892" t="s">
        <v>31</v>
      </c>
      <c r="AR15" s="1266">
        <v>7</v>
      </c>
      <c r="AS15" s="1266">
        <v>167</v>
      </c>
      <c r="AT15" s="1266">
        <v>650</v>
      </c>
      <c r="AU15" s="1266">
        <v>1174</v>
      </c>
      <c r="AV15" s="1266">
        <v>176</v>
      </c>
      <c r="AW15" s="1266">
        <v>99</v>
      </c>
      <c r="AX15" s="1266">
        <v>25</v>
      </c>
      <c r="AY15" s="1266">
        <v>2</v>
      </c>
      <c r="AZ15" s="1266">
        <v>7</v>
      </c>
      <c r="BA15" s="1266">
        <v>199</v>
      </c>
      <c r="BB15" s="1266">
        <v>69</v>
      </c>
      <c r="BC15" s="1266">
        <v>21</v>
      </c>
      <c r="BD15" s="1266">
        <v>718</v>
      </c>
      <c r="BE15" s="892" t="s">
        <v>31</v>
      </c>
      <c r="BF15" s="1266">
        <v>108</v>
      </c>
      <c r="BG15" s="1266">
        <v>64</v>
      </c>
      <c r="BH15" s="1266">
        <v>2070</v>
      </c>
      <c r="BI15" s="1266">
        <v>78</v>
      </c>
      <c r="BJ15" s="1266">
        <v>45</v>
      </c>
      <c r="BK15" s="1266">
        <v>826</v>
      </c>
      <c r="BL15" s="1266">
        <v>76</v>
      </c>
      <c r="BM15" s="1266">
        <v>61</v>
      </c>
      <c r="BN15" s="1266">
        <v>183</v>
      </c>
      <c r="BO15" s="1266">
        <v>2384</v>
      </c>
      <c r="BP15" s="1266">
        <v>12110</v>
      </c>
      <c r="BQ15" s="1266">
        <v>4948</v>
      </c>
      <c r="BR15" s="1266">
        <v>1630</v>
      </c>
      <c r="BS15" s="892" t="s">
        <v>31</v>
      </c>
      <c r="BT15" s="1266">
        <v>1348</v>
      </c>
      <c r="BU15" s="1266">
        <v>5846</v>
      </c>
      <c r="BV15" s="1266">
        <v>10</v>
      </c>
      <c r="BW15" s="1266">
        <v>141</v>
      </c>
      <c r="BX15" s="1266">
        <v>435</v>
      </c>
      <c r="BY15" s="1266">
        <v>11</v>
      </c>
      <c r="BZ15" s="1266">
        <v>62</v>
      </c>
      <c r="CA15" s="1266">
        <v>101</v>
      </c>
      <c r="CB15" s="1266">
        <v>2446</v>
      </c>
      <c r="CC15" s="1266">
        <v>5400</v>
      </c>
      <c r="CD15" s="1266">
        <v>732</v>
      </c>
      <c r="CE15" s="1266">
        <v>665</v>
      </c>
      <c r="CF15" s="1266">
        <v>1745</v>
      </c>
      <c r="CG15" s="892" t="s">
        <v>31</v>
      </c>
      <c r="CH15" s="1266">
        <v>20</v>
      </c>
      <c r="CI15" s="1266">
        <v>4841</v>
      </c>
      <c r="CJ15" s="1266">
        <v>261</v>
      </c>
      <c r="CK15" s="1266">
        <v>65365</v>
      </c>
      <c r="CL15" s="1266">
        <v>2460</v>
      </c>
      <c r="CM15" s="1266">
        <v>1257</v>
      </c>
      <c r="CN15" s="1266"/>
      <c r="CO15" s="1266"/>
      <c r="CP15" s="1266"/>
      <c r="CQ15" s="1266"/>
      <c r="CR15" s="1266"/>
      <c r="CS15" s="1266"/>
      <c r="CT15" s="1266"/>
    </row>
    <row r="16" spans="1:98" ht="5.0999999999999996" customHeight="1" thickBot="1" x14ac:dyDescent="0.3">
      <c r="A16" s="1077"/>
      <c r="B16" s="1267"/>
      <c r="C16" s="1267"/>
      <c r="D16" s="1267"/>
      <c r="E16" s="1267"/>
      <c r="F16" s="1267"/>
      <c r="G16" s="1267"/>
      <c r="H16" s="1267"/>
      <c r="I16" s="1267"/>
      <c r="J16" s="1267"/>
      <c r="K16" s="1267"/>
      <c r="L16" s="1267"/>
      <c r="M16" s="1267"/>
      <c r="N16" s="1267"/>
      <c r="O16" s="1077"/>
      <c r="P16" s="1267"/>
      <c r="Q16" s="1267"/>
      <c r="R16" s="1267"/>
      <c r="S16" s="1267"/>
      <c r="T16" s="1267"/>
      <c r="U16" s="1267"/>
      <c r="V16" s="1267"/>
      <c r="W16" s="1267"/>
      <c r="X16" s="1267"/>
      <c r="Y16" s="1267"/>
      <c r="Z16" s="1267"/>
      <c r="AA16" s="1267"/>
      <c r="AB16" s="1267"/>
      <c r="AC16" s="1077"/>
      <c r="AD16" s="1267"/>
      <c r="AE16" s="1267"/>
      <c r="AF16" s="1267"/>
      <c r="AG16" s="1267"/>
      <c r="AH16" s="1267"/>
      <c r="AI16" s="1267"/>
      <c r="AJ16" s="1267"/>
      <c r="AK16" s="1267"/>
      <c r="AL16" s="1267"/>
      <c r="AM16" s="1267"/>
      <c r="AN16" s="1267"/>
      <c r="AO16" s="1267"/>
      <c r="AP16" s="1267"/>
      <c r="AQ16" s="1077"/>
      <c r="AR16" s="1267"/>
      <c r="AS16" s="1267"/>
      <c r="AT16" s="1267"/>
      <c r="AU16" s="1267"/>
      <c r="AV16" s="1267"/>
      <c r="AW16" s="1267"/>
      <c r="AX16" s="1267"/>
      <c r="AY16" s="1267"/>
      <c r="AZ16" s="1267"/>
      <c r="BA16" s="1267"/>
      <c r="BB16" s="1267"/>
      <c r="BC16" s="1267"/>
      <c r="BD16" s="1267"/>
      <c r="BE16" s="1077"/>
      <c r="BF16" s="1267"/>
      <c r="BG16" s="1267"/>
      <c r="BH16" s="1267"/>
      <c r="BI16" s="1267"/>
      <c r="BJ16" s="1267"/>
      <c r="BK16" s="1267"/>
      <c r="BL16" s="1267"/>
      <c r="BM16" s="1267"/>
      <c r="BN16" s="1267"/>
      <c r="BO16" s="1267"/>
      <c r="BP16" s="1267"/>
      <c r="BQ16" s="1267"/>
      <c r="BR16" s="1267"/>
      <c r="BS16" s="1077"/>
      <c r="BT16" s="1267"/>
      <c r="BU16" s="1267"/>
      <c r="BV16" s="1267"/>
      <c r="BW16" s="1267"/>
      <c r="BX16" s="1267"/>
      <c r="BY16" s="1267"/>
      <c r="BZ16" s="1267"/>
      <c r="CA16" s="1267"/>
      <c r="CB16" s="1267"/>
      <c r="CC16" s="1267"/>
      <c r="CD16" s="1267"/>
      <c r="CE16" s="1267"/>
      <c r="CF16" s="1267"/>
      <c r="CG16" s="1077"/>
      <c r="CH16" s="1267"/>
      <c r="CI16" s="1267"/>
      <c r="CJ16" s="1267"/>
      <c r="CK16" s="1267"/>
      <c r="CL16" s="1267"/>
      <c r="CM16" s="1267"/>
      <c r="CN16" s="1267"/>
      <c r="CO16" s="1267"/>
      <c r="CP16" s="1267"/>
      <c r="CQ16" s="1267"/>
      <c r="CR16" s="1267"/>
      <c r="CS16" s="1267"/>
      <c r="CT16" s="1267"/>
    </row>
    <row r="17" spans="1:98" ht="20.100000000000001" customHeight="1" thickBot="1" x14ac:dyDescent="0.3">
      <c r="A17" s="892" t="s">
        <v>32</v>
      </c>
      <c r="B17" s="1266">
        <v>180</v>
      </c>
      <c r="C17" s="1266">
        <v>99</v>
      </c>
      <c r="D17" s="1266">
        <v>17</v>
      </c>
      <c r="E17" s="1266">
        <v>99</v>
      </c>
      <c r="F17" s="1266">
        <v>26</v>
      </c>
      <c r="G17" s="1266">
        <v>13283</v>
      </c>
      <c r="H17" s="1266">
        <v>18</v>
      </c>
      <c r="I17" s="1266">
        <v>18631</v>
      </c>
      <c r="J17" s="1266">
        <v>693</v>
      </c>
      <c r="K17" s="1266">
        <v>13</v>
      </c>
      <c r="L17" s="1266">
        <v>4</v>
      </c>
      <c r="M17" s="1266">
        <v>311</v>
      </c>
      <c r="N17" s="1266">
        <v>617</v>
      </c>
      <c r="O17" s="892" t="s">
        <v>32</v>
      </c>
      <c r="P17" s="1266">
        <v>3698</v>
      </c>
      <c r="Q17" s="1266">
        <v>955</v>
      </c>
      <c r="R17" s="1266">
        <v>87</v>
      </c>
      <c r="S17" s="1266">
        <v>28</v>
      </c>
      <c r="T17" s="1266">
        <v>34</v>
      </c>
      <c r="U17" s="1266">
        <v>344</v>
      </c>
      <c r="V17" s="1266">
        <v>27180</v>
      </c>
      <c r="W17" s="1266">
        <v>60</v>
      </c>
      <c r="X17" s="1266">
        <v>76</v>
      </c>
      <c r="Y17" s="1266">
        <v>169</v>
      </c>
      <c r="Z17" s="1266">
        <v>152</v>
      </c>
      <c r="AA17" s="1266">
        <v>143</v>
      </c>
      <c r="AB17" s="1266">
        <v>44</v>
      </c>
      <c r="AC17" s="892" t="s">
        <v>32</v>
      </c>
      <c r="AD17" s="1266">
        <v>4245</v>
      </c>
      <c r="AE17" s="1266">
        <v>11328</v>
      </c>
      <c r="AF17" s="1266">
        <v>126</v>
      </c>
      <c r="AG17" s="1266">
        <v>179</v>
      </c>
      <c r="AH17" s="1266">
        <v>26</v>
      </c>
      <c r="AI17" s="1266">
        <v>484</v>
      </c>
      <c r="AJ17" s="1266">
        <v>2661</v>
      </c>
      <c r="AK17" s="1266">
        <v>35</v>
      </c>
      <c r="AL17" s="1266">
        <v>2814</v>
      </c>
      <c r="AM17" s="1266">
        <v>34</v>
      </c>
      <c r="AN17" s="1266">
        <v>7</v>
      </c>
      <c r="AO17" s="1266">
        <v>11329</v>
      </c>
      <c r="AP17" s="1266">
        <v>336</v>
      </c>
      <c r="AQ17" s="892" t="s">
        <v>32</v>
      </c>
      <c r="AR17" s="1266">
        <v>7</v>
      </c>
      <c r="AS17" s="1266">
        <v>167</v>
      </c>
      <c r="AT17" s="1266">
        <v>656</v>
      </c>
      <c r="AU17" s="1266">
        <v>1187</v>
      </c>
      <c r="AV17" s="1266">
        <v>174</v>
      </c>
      <c r="AW17" s="1266">
        <v>100</v>
      </c>
      <c r="AX17" s="1266">
        <v>26</v>
      </c>
      <c r="AY17" s="1266">
        <v>2</v>
      </c>
      <c r="AZ17" s="1266">
        <v>8</v>
      </c>
      <c r="BA17" s="1266">
        <v>198</v>
      </c>
      <c r="BB17" s="1266">
        <v>69</v>
      </c>
      <c r="BC17" s="1266">
        <v>21</v>
      </c>
      <c r="BD17" s="1266">
        <v>721</v>
      </c>
      <c r="BE17" s="892" t="s">
        <v>32</v>
      </c>
      <c r="BF17" s="1266">
        <v>101</v>
      </c>
      <c r="BG17" s="1266">
        <v>66</v>
      </c>
      <c r="BH17" s="1266">
        <v>2080</v>
      </c>
      <c r="BI17" s="1266">
        <v>79</v>
      </c>
      <c r="BJ17" s="1266">
        <v>45</v>
      </c>
      <c r="BK17" s="1266">
        <v>826</v>
      </c>
      <c r="BL17" s="1266">
        <v>77</v>
      </c>
      <c r="BM17" s="1266">
        <v>61</v>
      </c>
      <c r="BN17" s="1266">
        <v>180</v>
      </c>
      <c r="BO17" s="1266">
        <v>2397</v>
      </c>
      <c r="BP17" s="1266">
        <v>12053</v>
      </c>
      <c r="BQ17" s="1266">
        <v>4952</v>
      </c>
      <c r="BR17" s="1266">
        <v>1641</v>
      </c>
      <c r="BS17" s="892" t="s">
        <v>32</v>
      </c>
      <c r="BT17" s="1266">
        <v>1360</v>
      </c>
      <c r="BU17" s="1266">
        <v>5835</v>
      </c>
      <c r="BV17" s="1266">
        <v>11</v>
      </c>
      <c r="BW17" s="1266">
        <v>140</v>
      </c>
      <c r="BX17" s="1266">
        <v>425</v>
      </c>
      <c r="BY17" s="1266">
        <v>11</v>
      </c>
      <c r="BZ17" s="1266">
        <v>62</v>
      </c>
      <c r="CA17" s="1266">
        <v>103</v>
      </c>
      <c r="CB17" s="1266">
        <v>2471</v>
      </c>
      <c r="CC17" s="1266">
        <v>5451</v>
      </c>
      <c r="CD17" s="1266">
        <v>729</v>
      </c>
      <c r="CE17" s="1266">
        <v>810</v>
      </c>
      <c r="CF17" s="1266">
        <v>1738</v>
      </c>
      <c r="CG17" s="892" t="s">
        <v>32</v>
      </c>
      <c r="CH17" s="1266">
        <v>20</v>
      </c>
      <c r="CI17" s="1266">
        <v>4839</v>
      </c>
      <c r="CJ17" s="1266">
        <v>262</v>
      </c>
      <c r="CK17" s="1266">
        <v>65388</v>
      </c>
      <c r="CL17" s="1266">
        <v>2442</v>
      </c>
      <c r="CM17" s="1266">
        <v>1259</v>
      </c>
      <c r="CN17" s="1266"/>
      <c r="CO17" s="1266"/>
      <c r="CP17" s="1266"/>
      <c r="CQ17" s="1266"/>
      <c r="CR17" s="1266"/>
      <c r="CS17" s="1266"/>
      <c r="CT17" s="1266"/>
    </row>
    <row r="18" spans="1:98" ht="5.0999999999999996" customHeight="1" thickBot="1" x14ac:dyDescent="0.3">
      <c r="A18" s="1077"/>
      <c r="B18" s="1267"/>
      <c r="C18" s="1267"/>
      <c r="D18" s="1267"/>
      <c r="E18" s="1267"/>
      <c r="F18" s="1267"/>
      <c r="G18" s="1267"/>
      <c r="H18" s="1267"/>
      <c r="I18" s="1267"/>
      <c r="J18" s="1267"/>
      <c r="K18" s="1267"/>
      <c r="L18" s="1267"/>
      <c r="M18" s="1267"/>
      <c r="N18" s="1267"/>
      <c r="O18" s="1077"/>
      <c r="P18" s="1267"/>
      <c r="Q18" s="1267"/>
      <c r="R18" s="1267"/>
      <c r="S18" s="1267"/>
      <c r="T18" s="1267"/>
      <c r="U18" s="1267"/>
      <c r="V18" s="1267"/>
      <c r="W18" s="1267"/>
      <c r="X18" s="1267"/>
      <c r="Y18" s="1267"/>
      <c r="Z18" s="1267"/>
      <c r="AA18" s="1267"/>
      <c r="AB18" s="1267"/>
      <c r="AC18" s="1077"/>
      <c r="AD18" s="1267"/>
      <c r="AE18" s="1267"/>
      <c r="AF18" s="1267"/>
      <c r="AG18" s="1267"/>
      <c r="AH18" s="1267"/>
      <c r="AI18" s="1267"/>
      <c r="AJ18" s="1267"/>
      <c r="AK18" s="1267"/>
      <c r="AL18" s="1267"/>
      <c r="AM18" s="1267"/>
      <c r="AN18" s="1267"/>
      <c r="AO18" s="1267"/>
      <c r="AP18" s="1267"/>
      <c r="AQ18" s="1077"/>
      <c r="AR18" s="1267"/>
      <c r="AS18" s="1267"/>
      <c r="AT18" s="1267"/>
      <c r="AU18" s="1267"/>
      <c r="AV18" s="1267"/>
      <c r="AW18" s="1267"/>
      <c r="AX18" s="1267"/>
      <c r="AY18" s="1267"/>
      <c r="AZ18" s="1267"/>
      <c r="BA18" s="1267"/>
      <c r="BB18" s="1267"/>
      <c r="BC18" s="1267"/>
      <c r="BD18" s="1267"/>
      <c r="BE18" s="1077"/>
      <c r="BF18" s="1267"/>
      <c r="BG18" s="1267"/>
      <c r="BH18" s="1267"/>
      <c r="BI18" s="1267"/>
      <c r="BJ18" s="1267"/>
      <c r="BK18" s="1267"/>
      <c r="BL18" s="1267"/>
      <c r="BM18" s="1267"/>
      <c r="BN18" s="1267"/>
      <c r="BO18" s="1267"/>
      <c r="BP18" s="1267"/>
      <c r="BQ18" s="1267"/>
      <c r="BR18" s="1267"/>
      <c r="BS18" s="1077"/>
      <c r="BT18" s="1267"/>
      <c r="BU18" s="1267"/>
      <c r="BV18" s="1267"/>
      <c r="BW18" s="1267"/>
      <c r="BX18" s="1267"/>
      <c r="BY18" s="1267"/>
      <c r="BZ18" s="1267"/>
      <c r="CA18" s="1267"/>
      <c r="CB18" s="1267"/>
      <c r="CC18" s="1267"/>
      <c r="CD18" s="1267"/>
      <c r="CE18" s="1267"/>
      <c r="CF18" s="1267"/>
      <c r="CG18" s="1077"/>
      <c r="CH18" s="1267"/>
      <c r="CI18" s="1267"/>
      <c r="CJ18" s="1267"/>
      <c r="CK18" s="1267"/>
      <c r="CL18" s="1267"/>
      <c r="CM18" s="1267"/>
      <c r="CN18" s="1267"/>
      <c r="CO18" s="1267"/>
      <c r="CP18" s="1267"/>
      <c r="CQ18" s="1267"/>
      <c r="CR18" s="1267"/>
      <c r="CS18" s="1267"/>
      <c r="CT18" s="1267"/>
    </row>
    <row r="19" spans="1:98" ht="20.100000000000001" customHeight="1" thickBot="1" x14ac:dyDescent="0.3">
      <c r="A19" s="892" t="s">
        <v>35</v>
      </c>
      <c r="B19" s="1266">
        <v>179</v>
      </c>
      <c r="C19" s="1266">
        <v>99</v>
      </c>
      <c r="D19" s="1269">
        <v>17</v>
      </c>
      <c r="E19" s="1266">
        <v>101</v>
      </c>
      <c r="F19" s="1266">
        <v>26</v>
      </c>
      <c r="G19" s="1266">
        <v>13298</v>
      </c>
      <c r="H19" s="1266">
        <v>18</v>
      </c>
      <c r="I19" s="1266">
        <v>18569</v>
      </c>
      <c r="J19" s="1266">
        <v>692</v>
      </c>
      <c r="K19" s="1266">
        <v>13</v>
      </c>
      <c r="L19" s="1266">
        <v>4</v>
      </c>
      <c r="M19" s="1266">
        <v>314</v>
      </c>
      <c r="N19" s="1266">
        <v>618</v>
      </c>
      <c r="O19" s="892" t="s">
        <v>35</v>
      </c>
      <c r="P19" s="1266">
        <v>3710</v>
      </c>
      <c r="Q19" s="1266">
        <v>967</v>
      </c>
      <c r="R19" s="1269">
        <v>88</v>
      </c>
      <c r="S19" s="1266">
        <v>28</v>
      </c>
      <c r="T19" s="1266">
        <v>34</v>
      </c>
      <c r="U19" s="1266">
        <v>349</v>
      </c>
      <c r="V19" s="1266">
        <v>27251</v>
      </c>
      <c r="W19" s="1266">
        <v>60</v>
      </c>
      <c r="X19" s="1266">
        <v>76</v>
      </c>
      <c r="Y19" s="1266">
        <v>170</v>
      </c>
      <c r="Z19" s="1266">
        <v>152</v>
      </c>
      <c r="AA19" s="1266">
        <v>154</v>
      </c>
      <c r="AB19" s="1266">
        <v>45</v>
      </c>
      <c r="AC19" s="892" t="s">
        <v>35</v>
      </c>
      <c r="AD19" s="1266">
        <v>4252</v>
      </c>
      <c r="AE19" s="1266">
        <v>11336</v>
      </c>
      <c r="AF19" s="1269">
        <v>125</v>
      </c>
      <c r="AG19" s="1266">
        <v>178</v>
      </c>
      <c r="AH19" s="1266">
        <v>26</v>
      </c>
      <c r="AI19" s="1266">
        <v>482</v>
      </c>
      <c r="AJ19" s="1266">
        <v>2674</v>
      </c>
      <c r="AK19" s="1266">
        <v>35</v>
      </c>
      <c r="AL19" s="1266">
        <v>2819</v>
      </c>
      <c r="AM19" s="1266">
        <v>34</v>
      </c>
      <c r="AN19" s="1266">
        <v>7</v>
      </c>
      <c r="AO19" s="1266">
        <v>11415</v>
      </c>
      <c r="AP19" s="1266">
        <v>335</v>
      </c>
      <c r="AQ19" s="892" t="s">
        <v>35</v>
      </c>
      <c r="AR19" s="1266">
        <v>7</v>
      </c>
      <c r="AS19" s="1266">
        <v>167</v>
      </c>
      <c r="AT19" s="1269">
        <v>662</v>
      </c>
      <c r="AU19" s="1266">
        <v>1196</v>
      </c>
      <c r="AV19" s="1266">
        <v>174</v>
      </c>
      <c r="AW19" s="1266">
        <v>102</v>
      </c>
      <c r="AX19" s="1266">
        <v>25</v>
      </c>
      <c r="AY19" s="1266">
        <v>2</v>
      </c>
      <c r="AZ19" s="1266">
        <v>8</v>
      </c>
      <c r="BA19" s="1266">
        <v>195</v>
      </c>
      <c r="BB19" s="1266">
        <v>68</v>
      </c>
      <c r="BC19" s="1266">
        <v>21</v>
      </c>
      <c r="BD19" s="1266">
        <v>702</v>
      </c>
      <c r="BE19" s="892" t="s">
        <v>35</v>
      </c>
      <c r="BF19" s="1266">
        <v>102</v>
      </c>
      <c r="BG19" s="1266">
        <v>64</v>
      </c>
      <c r="BH19" s="1269">
        <v>2082</v>
      </c>
      <c r="BI19" s="1266">
        <v>78</v>
      </c>
      <c r="BJ19" s="1266">
        <v>45</v>
      </c>
      <c r="BK19" s="1266">
        <v>832</v>
      </c>
      <c r="BL19" s="1266">
        <v>76</v>
      </c>
      <c r="BM19" s="1266">
        <v>61</v>
      </c>
      <c r="BN19" s="1266">
        <v>182</v>
      </c>
      <c r="BO19" s="1266">
        <v>2410</v>
      </c>
      <c r="BP19" s="1266">
        <v>12044</v>
      </c>
      <c r="BQ19" s="1266">
        <v>4950</v>
      </c>
      <c r="BR19" s="1266">
        <v>1623</v>
      </c>
      <c r="BS19" s="892" t="s">
        <v>35</v>
      </c>
      <c r="BT19" s="1266">
        <v>1361</v>
      </c>
      <c r="BU19" s="1266">
        <v>5842</v>
      </c>
      <c r="BV19" s="1269">
        <v>11</v>
      </c>
      <c r="BW19" s="1266">
        <v>139</v>
      </c>
      <c r="BX19" s="1266">
        <v>431</v>
      </c>
      <c r="BY19" s="1266">
        <v>11</v>
      </c>
      <c r="BZ19" s="1266">
        <v>62</v>
      </c>
      <c r="CA19" s="1266">
        <v>103</v>
      </c>
      <c r="CB19" s="1266">
        <v>2472</v>
      </c>
      <c r="CC19" s="1266">
        <v>5461</v>
      </c>
      <c r="CD19" s="1266">
        <v>739</v>
      </c>
      <c r="CE19" s="1266">
        <v>901</v>
      </c>
      <c r="CF19" s="1266">
        <v>1742</v>
      </c>
      <c r="CG19" s="892" t="s">
        <v>35</v>
      </c>
      <c r="CH19" s="1266">
        <v>20</v>
      </c>
      <c r="CI19" s="1266">
        <v>4831</v>
      </c>
      <c r="CJ19" s="1266">
        <v>261</v>
      </c>
      <c r="CK19" s="1269">
        <v>65392</v>
      </c>
      <c r="CL19" s="1266">
        <v>2441</v>
      </c>
      <c r="CM19" s="1266">
        <v>1261</v>
      </c>
      <c r="CN19" s="1266"/>
      <c r="CO19" s="1266"/>
      <c r="CP19" s="1266"/>
      <c r="CQ19" s="1266"/>
      <c r="CR19" s="1266"/>
      <c r="CS19" s="1266"/>
      <c r="CT19" s="1266"/>
    </row>
    <row r="20" spans="1:98" ht="5.0999999999999996" customHeight="1" thickBot="1" x14ac:dyDescent="0.3">
      <c r="A20" s="1077"/>
      <c r="B20" s="1267"/>
      <c r="C20" s="1267"/>
      <c r="D20" s="1267"/>
      <c r="E20" s="1267"/>
      <c r="F20" s="1267"/>
      <c r="G20" s="1267"/>
      <c r="H20" s="1267"/>
      <c r="I20" s="1267"/>
      <c r="J20" s="1267"/>
      <c r="K20" s="1267"/>
      <c r="L20" s="1267"/>
      <c r="M20" s="1267"/>
      <c r="N20" s="1267"/>
      <c r="O20" s="1077"/>
      <c r="P20" s="1267"/>
      <c r="Q20" s="1267"/>
      <c r="R20" s="1267"/>
      <c r="S20" s="1267"/>
      <c r="T20" s="1267"/>
      <c r="U20" s="1267"/>
      <c r="V20" s="1267"/>
      <c r="W20" s="1267"/>
      <c r="X20" s="1267"/>
      <c r="Y20" s="1267"/>
      <c r="Z20" s="1267"/>
      <c r="AA20" s="1267"/>
      <c r="AB20" s="1267"/>
      <c r="AC20" s="1077"/>
      <c r="AD20" s="1267"/>
      <c r="AE20" s="1267"/>
      <c r="AF20" s="1267"/>
      <c r="AG20" s="1267"/>
      <c r="AH20" s="1267"/>
      <c r="AI20" s="1267"/>
      <c r="AJ20" s="1267"/>
      <c r="AK20" s="1267"/>
      <c r="AL20" s="1267"/>
      <c r="AM20" s="1267"/>
      <c r="AN20" s="1267"/>
      <c r="AO20" s="1267"/>
      <c r="AP20" s="1267"/>
      <c r="AQ20" s="1077"/>
      <c r="AR20" s="1267"/>
      <c r="AS20" s="1267"/>
      <c r="AT20" s="1267"/>
      <c r="AU20" s="1267"/>
      <c r="AV20" s="1267"/>
      <c r="AW20" s="1267"/>
      <c r="AX20" s="1267"/>
      <c r="AY20" s="1267"/>
      <c r="AZ20" s="1267"/>
      <c r="BA20" s="1267"/>
      <c r="BB20" s="1267"/>
      <c r="BC20" s="1267"/>
      <c r="BD20" s="1267"/>
      <c r="BE20" s="1077"/>
      <c r="BF20" s="1267"/>
      <c r="BG20" s="1267"/>
      <c r="BH20" s="1267"/>
      <c r="BI20" s="1267"/>
      <c r="BJ20" s="1267"/>
      <c r="BK20" s="1267"/>
      <c r="BL20" s="1267"/>
      <c r="BM20" s="1267"/>
      <c r="BN20" s="1267"/>
      <c r="BO20" s="1267"/>
      <c r="BP20" s="1267"/>
      <c r="BQ20" s="1267"/>
      <c r="BR20" s="1267"/>
      <c r="BS20" s="1077"/>
      <c r="BT20" s="1267"/>
      <c r="BU20" s="1267"/>
      <c r="BV20" s="1267"/>
      <c r="BW20" s="1267"/>
      <c r="BX20" s="1267"/>
      <c r="BY20" s="1267"/>
      <c r="BZ20" s="1267"/>
      <c r="CA20" s="1267"/>
      <c r="CB20" s="1267"/>
      <c r="CC20" s="1267"/>
      <c r="CD20" s="1267"/>
      <c r="CE20" s="1267"/>
      <c r="CF20" s="1267"/>
      <c r="CG20" s="1077"/>
      <c r="CH20" s="1267"/>
      <c r="CI20" s="1267"/>
      <c r="CJ20" s="1267"/>
      <c r="CK20" s="1267"/>
      <c r="CL20" s="1267"/>
      <c r="CM20" s="1267"/>
      <c r="CN20" s="1267"/>
      <c r="CO20" s="1267"/>
      <c r="CP20" s="1267"/>
      <c r="CQ20" s="1267"/>
      <c r="CR20" s="1267"/>
      <c r="CS20" s="1267"/>
      <c r="CT20" s="1267"/>
    </row>
    <row r="21" spans="1:98" ht="20.100000000000001" customHeight="1" thickBot="1" x14ac:dyDescent="0.3">
      <c r="A21" s="892" t="s">
        <v>36</v>
      </c>
      <c r="B21" s="1266">
        <v>182</v>
      </c>
      <c r="C21" s="1266">
        <v>102</v>
      </c>
      <c r="D21" s="1266">
        <v>18</v>
      </c>
      <c r="E21" s="1266">
        <v>101</v>
      </c>
      <c r="F21" s="1266">
        <v>25</v>
      </c>
      <c r="G21" s="1266">
        <v>13368</v>
      </c>
      <c r="H21" s="1266">
        <v>19</v>
      </c>
      <c r="I21" s="1266">
        <v>18645</v>
      </c>
      <c r="J21" s="1266">
        <v>682</v>
      </c>
      <c r="K21" s="1266">
        <v>13</v>
      </c>
      <c r="L21" s="1266">
        <v>4</v>
      </c>
      <c r="M21" s="1266">
        <v>310</v>
      </c>
      <c r="N21" s="1266">
        <v>602</v>
      </c>
      <c r="O21" s="892" t="s">
        <v>36</v>
      </c>
      <c r="P21" s="1266">
        <v>3671</v>
      </c>
      <c r="Q21" s="1266">
        <v>980</v>
      </c>
      <c r="R21" s="1266">
        <v>87</v>
      </c>
      <c r="S21" s="1266">
        <v>29</v>
      </c>
      <c r="T21" s="1266">
        <v>35</v>
      </c>
      <c r="U21" s="1266">
        <v>340</v>
      </c>
      <c r="V21" s="1266">
        <v>27382</v>
      </c>
      <c r="W21" s="1266">
        <v>60</v>
      </c>
      <c r="X21" s="1266">
        <v>74</v>
      </c>
      <c r="Y21" s="1266">
        <v>166</v>
      </c>
      <c r="Z21" s="1266">
        <v>152</v>
      </c>
      <c r="AA21" s="1266">
        <v>148</v>
      </c>
      <c r="AB21" s="1266">
        <v>44</v>
      </c>
      <c r="AC21" s="892" t="s">
        <v>36</v>
      </c>
      <c r="AD21" s="1266">
        <v>4200</v>
      </c>
      <c r="AE21" s="1266">
        <v>11288</v>
      </c>
      <c r="AF21" s="1266">
        <v>127</v>
      </c>
      <c r="AG21" s="1266">
        <v>174</v>
      </c>
      <c r="AH21" s="1266">
        <v>26</v>
      </c>
      <c r="AI21" s="1266">
        <v>478</v>
      </c>
      <c r="AJ21" s="1266">
        <v>2650</v>
      </c>
      <c r="AK21" s="1266">
        <v>36</v>
      </c>
      <c r="AL21" s="1266">
        <v>2845</v>
      </c>
      <c r="AM21" s="1266">
        <v>34</v>
      </c>
      <c r="AN21" s="1266">
        <v>7</v>
      </c>
      <c r="AO21" s="1266">
        <v>11359</v>
      </c>
      <c r="AP21" s="1266">
        <v>336</v>
      </c>
      <c r="AQ21" s="892" t="s">
        <v>36</v>
      </c>
      <c r="AR21" s="1266">
        <v>7</v>
      </c>
      <c r="AS21" s="1266">
        <v>170</v>
      </c>
      <c r="AT21" s="1266">
        <v>648</v>
      </c>
      <c r="AU21" s="1266">
        <v>1190</v>
      </c>
      <c r="AV21" s="1266">
        <v>182</v>
      </c>
      <c r="AW21" s="1266">
        <v>101</v>
      </c>
      <c r="AX21" s="1266">
        <v>27</v>
      </c>
      <c r="AY21" s="1266">
        <v>2</v>
      </c>
      <c r="AZ21" s="1266">
        <v>8</v>
      </c>
      <c r="BA21" s="1266">
        <v>200</v>
      </c>
      <c r="BB21" s="1266">
        <v>68</v>
      </c>
      <c r="BC21" s="1266">
        <v>20</v>
      </c>
      <c r="BD21" s="1266">
        <v>695</v>
      </c>
      <c r="BE21" s="892" t="s">
        <v>36</v>
      </c>
      <c r="BF21" s="1266">
        <v>97</v>
      </c>
      <c r="BG21" s="1266">
        <v>62</v>
      </c>
      <c r="BH21" s="1266">
        <v>2071</v>
      </c>
      <c r="BI21" s="1266">
        <v>80</v>
      </c>
      <c r="BJ21" s="1266">
        <v>46</v>
      </c>
      <c r="BK21" s="1266">
        <v>823</v>
      </c>
      <c r="BL21" s="1266">
        <v>77</v>
      </c>
      <c r="BM21" s="1266">
        <v>58</v>
      </c>
      <c r="BN21" s="1266">
        <v>174</v>
      </c>
      <c r="BO21" s="1266">
        <v>2430</v>
      </c>
      <c r="BP21" s="1266">
        <v>12027</v>
      </c>
      <c r="BQ21" s="1266">
        <v>4927</v>
      </c>
      <c r="BR21" s="1266">
        <v>1643</v>
      </c>
      <c r="BS21" s="892" t="s">
        <v>36</v>
      </c>
      <c r="BT21" s="1266">
        <v>1369</v>
      </c>
      <c r="BU21" s="1266">
        <v>5811</v>
      </c>
      <c r="BV21" s="1266">
        <v>11</v>
      </c>
      <c r="BW21" s="1266">
        <v>141</v>
      </c>
      <c r="BX21" s="1266">
        <v>418</v>
      </c>
      <c r="BY21" s="1266">
        <v>13</v>
      </c>
      <c r="BZ21" s="1266">
        <v>63</v>
      </c>
      <c r="CA21" s="1266">
        <v>106</v>
      </c>
      <c r="CB21" s="1266">
        <v>2495</v>
      </c>
      <c r="CC21" s="1266">
        <v>5471</v>
      </c>
      <c r="CD21" s="1266">
        <v>716</v>
      </c>
      <c r="CE21" s="1266">
        <v>988</v>
      </c>
      <c r="CF21" s="1266">
        <v>1739</v>
      </c>
      <c r="CG21" s="892" t="s">
        <v>36</v>
      </c>
      <c r="CH21" s="1266">
        <v>21</v>
      </c>
      <c r="CI21" s="1266">
        <v>4842</v>
      </c>
      <c r="CJ21" s="1266">
        <v>259</v>
      </c>
      <c r="CK21" s="1266">
        <v>65395</v>
      </c>
      <c r="CL21" s="1266">
        <v>2429</v>
      </c>
      <c r="CM21" s="1266">
        <v>1264</v>
      </c>
      <c r="CN21" s="1266"/>
      <c r="CO21" s="1266"/>
      <c r="CP21" s="1266"/>
      <c r="CQ21" s="1266"/>
      <c r="CR21" s="1266"/>
      <c r="CS21" s="1266"/>
      <c r="CT21" s="1266"/>
    </row>
    <row r="22" spans="1:98" ht="5.0999999999999996" customHeight="1" thickBot="1" x14ac:dyDescent="0.3">
      <c r="A22" s="1077"/>
      <c r="B22" s="1267"/>
      <c r="C22" s="1267"/>
      <c r="D22" s="1267"/>
      <c r="E22" s="1267"/>
      <c r="F22" s="1267"/>
      <c r="G22" s="1267"/>
      <c r="H22" s="1267"/>
      <c r="I22" s="1267"/>
      <c r="J22" s="1267"/>
      <c r="K22" s="1267"/>
      <c r="L22" s="1267"/>
      <c r="M22" s="1267"/>
      <c r="N22" s="1267"/>
      <c r="O22" s="1077"/>
      <c r="P22" s="1267"/>
      <c r="Q22" s="1267"/>
      <c r="R22" s="1267"/>
      <c r="S22" s="1267"/>
      <c r="T22" s="1267"/>
      <c r="U22" s="1267"/>
      <c r="V22" s="1267"/>
      <c r="W22" s="1267"/>
      <c r="X22" s="1267"/>
      <c r="Y22" s="1267"/>
      <c r="Z22" s="1267"/>
      <c r="AA22" s="1267"/>
      <c r="AB22" s="1267"/>
      <c r="AC22" s="1077"/>
      <c r="AD22" s="1267"/>
      <c r="AE22" s="1267"/>
      <c r="AF22" s="1267"/>
      <c r="AG22" s="1267"/>
      <c r="AH22" s="1267"/>
      <c r="AI22" s="1267"/>
      <c r="AJ22" s="1267"/>
      <c r="AK22" s="1267"/>
      <c r="AL22" s="1267"/>
      <c r="AM22" s="1267"/>
      <c r="AN22" s="1267"/>
      <c r="AO22" s="1267"/>
      <c r="AP22" s="1267"/>
      <c r="AQ22" s="1077"/>
      <c r="AR22" s="1267"/>
      <c r="AS22" s="1267"/>
      <c r="AT22" s="1267"/>
      <c r="AU22" s="1267"/>
      <c r="AV22" s="1267"/>
      <c r="AW22" s="1267"/>
      <c r="AX22" s="1267"/>
      <c r="AY22" s="1267"/>
      <c r="AZ22" s="1267"/>
      <c r="BA22" s="1267"/>
      <c r="BB22" s="1267"/>
      <c r="BC22" s="1267"/>
      <c r="BD22" s="1267"/>
      <c r="BE22" s="1077"/>
      <c r="BF22" s="1267"/>
      <c r="BG22" s="1267"/>
      <c r="BH22" s="1267"/>
      <c r="BI22" s="1267"/>
      <c r="BJ22" s="1267"/>
      <c r="BK22" s="1267"/>
      <c r="BL22" s="1267"/>
      <c r="BM22" s="1267"/>
      <c r="BN22" s="1267"/>
      <c r="BO22" s="1267"/>
      <c r="BP22" s="1267"/>
      <c r="BQ22" s="1267"/>
      <c r="BR22" s="1267"/>
      <c r="BS22" s="1077"/>
      <c r="BT22" s="1267"/>
      <c r="BU22" s="1267"/>
      <c r="BV22" s="1267"/>
      <c r="BW22" s="1267"/>
      <c r="BX22" s="1267"/>
      <c r="BY22" s="1267"/>
      <c r="BZ22" s="1267"/>
      <c r="CA22" s="1267"/>
      <c r="CB22" s="1267"/>
      <c r="CC22" s="1267"/>
      <c r="CD22" s="1267"/>
      <c r="CE22" s="1267"/>
      <c r="CF22" s="1267"/>
      <c r="CG22" s="1077"/>
      <c r="CH22" s="1267"/>
      <c r="CI22" s="1267"/>
      <c r="CJ22" s="1267"/>
      <c r="CK22" s="1267"/>
      <c r="CL22" s="1267"/>
      <c r="CM22" s="1267"/>
      <c r="CN22" s="1267"/>
      <c r="CO22" s="1267"/>
      <c r="CP22" s="1267"/>
      <c r="CQ22" s="1267"/>
      <c r="CR22" s="1267"/>
      <c r="CS22" s="1267"/>
      <c r="CT22" s="1267"/>
    </row>
    <row r="23" spans="1:98" ht="20.100000000000001" customHeight="1" thickBot="1" x14ac:dyDescent="0.3">
      <c r="A23" s="1270" t="s">
        <v>37</v>
      </c>
      <c r="B23" s="1266">
        <v>183</v>
      </c>
      <c r="C23" s="1266">
        <v>101</v>
      </c>
      <c r="D23" s="1266">
        <v>18</v>
      </c>
      <c r="E23" s="1266">
        <v>100</v>
      </c>
      <c r="F23" s="1266">
        <v>25</v>
      </c>
      <c r="G23" s="1266">
        <v>13379</v>
      </c>
      <c r="H23" s="1266">
        <v>18</v>
      </c>
      <c r="I23" s="1266">
        <v>18718</v>
      </c>
      <c r="J23" s="1266">
        <v>685</v>
      </c>
      <c r="K23" s="1266">
        <v>13</v>
      </c>
      <c r="L23" s="1266">
        <v>4</v>
      </c>
      <c r="M23" s="1266">
        <v>308</v>
      </c>
      <c r="N23" s="1266">
        <v>604</v>
      </c>
      <c r="O23" s="1270" t="s">
        <v>37</v>
      </c>
      <c r="P23" s="1266">
        <v>3681</v>
      </c>
      <c r="Q23" s="1266">
        <v>991</v>
      </c>
      <c r="R23" s="1266">
        <v>87</v>
      </c>
      <c r="S23" s="1266">
        <v>29</v>
      </c>
      <c r="T23" s="1266">
        <v>35</v>
      </c>
      <c r="U23" s="1266">
        <v>338</v>
      </c>
      <c r="V23" s="1266">
        <v>27452</v>
      </c>
      <c r="W23" s="1266">
        <v>60</v>
      </c>
      <c r="X23" s="1266">
        <v>74</v>
      </c>
      <c r="Y23" s="1266">
        <v>164</v>
      </c>
      <c r="Z23" s="1266">
        <v>152</v>
      </c>
      <c r="AA23" s="1266">
        <v>147</v>
      </c>
      <c r="AB23" s="1266">
        <v>43</v>
      </c>
      <c r="AC23" s="1270" t="s">
        <v>37</v>
      </c>
      <c r="AD23" s="1266">
        <v>4210</v>
      </c>
      <c r="AE23" s="1266">
        <v>11296</v>
      </c>
      <c r="AF23" s="1266">
        <v>125</v>
      </c>
      <c r="AG23" s="1266">
        <v>171</v>
      </c>
      <c r="AH23" s="1266">
        <v>26</v>
      </c>
      <c r="AI23" s="1266">
        <v>472</v>
      </c>
      <c r="AJ23" s="1266">
        <v>2658</v>
      </c>
      <c r="AK23" s="1266">
        <v>35</v>
      </c>
      <c r="AL23" s="1266">
        <v>2838</v>
      </c>
      <c r="AM23" s="1266">
        <v>34</v>
      </c>
      <c r="AN23" s="1266">
        <v>7</v>
      </c>
      <c r="AO23" s="1266">
        <v>11382</v>
      </c>
      <c r="AP23" s="1266">
        <v>338</v>
      </c>
      <c r="AQ23" s="1270" t="s">
        <v>37</v>
      </c>
      <c r="AR23" s="1266">
        <v>7</v>
      </c>
      <c r="AS23" s="1266">
        <v>174</v>
      </c>
      <c r="AT23" s="1266">
        <v>644</v>
      </c>
      <c r="AU23" s="1266">
        <v>1199</v>
      </c>
      <c r="AV23" s="1266">
        <v>184</v>
      </c>
      <c r="AW23" s="1266">
        <v>100</v>
      </c>
      <c r="AX23" s="1266">
        <v>27</v>
      </c>
      <c r="AY23" s="1266">
        <v>2</v>
      </c>
      <c r="AZ23" s="1266">
        <v>8</v>
      </c>
      <c r="BA23" s="1266">
        <v>202</v>
      </c>
      <c r="BB23" s="1266">
        <v>68</v>
      </c>
      <c r="BC23" s="1266">
        <v>20</v>
      </c>
      <c r="BD23" s="1266">
        <v>698</v>
      </c>
      <c r="BE23" s="1270" t="s">
        <v>37</v>
      </c>
      <c r="BF23" s="1266">
        <v>96</v>
      </c>
      <c r="BG23" s="1266">
        <v>61</v>
      </c>
      <c r="BH23" s="1266">
        <v>2068</v>
      </c>
      <c r="BI23" s="1266">
        <v>79</v>
      </c>
      <c r="BJ23" s="1266">
        <v>46</v>
      </c>
      <c r="BK23" s="1266">
        <v>817</v>
      </c>
      <c r="BL23" s="1266">
        <v>76</v>
      </c>
      <c r="BM23" s="1266">
        <v>57</v>
      </c>
      <c r="BN23" s="1266">
        <v>172</v>
      </c>
      <c r="BO23" s="1266">
        <v>2439</v>
      </c>
      <c r="BP23" s="1266">
        <v>12008</v>
      </c>
      <c r="BQ23" s="1266">
        <v>4938</v>
      </c>
      <c r="BR23" s="1266">
        <v>1637</v>
      </c>
      <c r="BS23" s="1270" t="s">
        <v>37</v>
      </c>
      <c r="BT23" s="1266">
        <v>1372</v>
      </c>
      <c r="BU23" s="1266">
        <v>5828</v>
      </c>
      <c r="BV23" s="1266">
        <v>11</v>
      </c>
      <c r="BW23" s="1266">
        <v>138</v>
      </c>
      <c r="BX23" s="1266">
        <v>411</v>
      </c>
      <c r="BY23" s="1266">
        <v>13</v>
      </c>
      <c r="BZ23" s="1266">
        <v>62</v>
      </c>
      <c r="CA23" s="1266">
        <v>106</v>
      </c>
      <c r="CB23" s="1266">
        <v>2487</v>
      </c>
      <c r="CC23" s="1266">
        <v>5468</v>
      </c>
      <c r="CD23" s="1266">
        <v>722</v>
      </c>
      <c r="CE23" s="1266">
        <v>1015</v>
      </c>
      <c r="CF23" s="1266">
        <v>1741</v>
      </c>
      <c r="CG23" s="1270" t="s">
        <v>37</v>
      </c>
      <c r="CH23" s="1266">
        <v>21</v>
      </c>
      <c r="CI23" s="1266">
        <v>4852</v>
      </c>
      <c r="CJ23" s="1266">
        <v>258</v>
      </c>
      <c r="CK23" s="1266">
        <v>65415</v>
      </c>
      <c r="CL23" s="1266">
        <v>2432</v>
      </c>
      <c r="CM23" s="1266">
        <v>1262</v>
      </c>
      <c r="CN23" s="1266"/>
      <c r="CO23" s="1266"/>
      <c r="CP23" s="1266"/>
      <c r="CQ23" s="1266"/>
      <c r="CR23" s="1266"/>
      <c r="CS23" s="1266"/>
      <c r="CT23" s="1266"/>
    </row>
    <row r="24" spans="1:98" ht="5.0999999999999996" customHeight="1" thickBot="1" x14ac:dyDescent="0.3">
      <c r="A24" s="1077"/>
      <c r="B24" s="1267"/>
      <c r="C24" s="1267"/>
      <c r="D24" s="1267"/>
      <c r="E24" s="1267"/>
      <c r="F24" s="1267"/>
      <c r="G24" s="1267"/>
      <c r="H24" s="1267"/>
      <c r="I24" s="1267"/>
      <c r="J24" s="1267"/>
      <c r="K24" s="1267"/>
      <c r="L24" s="1267"/>
      <c r="M24" s="1267"/>
      <c r="N24" s="1267"/>
      <c r="O24" s="1077"/>
      <c r="P24" s="1267"/>
      <c r="Q24" s="1267"/>
      <c r="R24" s="1267"/>
      <c r="S24" s="1267"/>
      <c r="T24" s="1267"/>
      <c r="U24" s="1267"/>
      <c r="V24" s="1267"/>
      <c r="W24" s="1267"/>
      <c r="X24" s="1267"/>
      <c r="Y24" s="1267"/>
      <c r="Z24" s="1267"/>
      <c r="AA24" s="1267"/>
      <c r="AB24" s="1267"/>
      <c r="AC24" s="1077"/>
      <c r="AD24" s="1267"/>
      <c r="AE24" s="1267"/>
      <c r="AF24" s="1267"/>
      <c r="AG24" s="1267"/>
      <c r="AH24" s="1267"/>
      <c r="AI24" s="1267"/>
      <c r="AJ24" s="1267"/>
      <c r="AK24" s="1267"/>
      <c r="AL24" s="1267"/>
      <c r="AM24" s="1267"/>
      <c r="AN24" s="1267"/>
      <c r="AO24" s="1267"/>
      <c r="AP24" s="1267"/>
      <c r="AQ24" s="1077"/>
      <c r="AR24" s="1267"/>
      <c r="AS24" s="1267"/>
      <c r="AT24" s="1267"/>
      <c r="AU24" s="1267"/>
      <c r="AV24" s="1267"/>
      <c r="AW24" s="1267"/>
      <c r="AX24" s="1267"/>
      <c r="AY24" s="1267"/>
      <c r="AZ24" s="1267"/>
      <c r="BA24" s="1267"/>
      <c r="BB24" s="1267"/>
      <c r="BC24" s="1267"/>
      <c r="BD24" s="1267"/>
      <c r="BE24" s="1077"/>
      <c r="BF24" s="1267"/>
      <c r="BG24" s="1267"/>
      <c r="BH24" s="1267"/>
      <c r="BI24" s="1267"/>
      <c r="BJ24" s="1267"/>
      <c r="BK24" s="1267"/>
      <c r="BL24" s="1267"/>
      <c r="BM24" s="1267"/>
      <c r="BN24" s="1267"/>
      <c r="BO24" s="1267"/>
      <c r="BP24" s="1267"/>
      <c r="BQ24" s="1267"/>
      <c r="BR24" s="1267"/>
      <c r="BS24" s="1077"/>
      <c r="BT24" s="1267"/>
      <c r="BU24" s="1267"/>
      <c r="BV24" s="1267"/>
      <c r="BW24" s="1267"/>
      <c r="BX24" s="1267"/>
      <c r="BY24" s="1267"/>
      <c r="BZ24" s="1267"/>
      <c r="CA24" s="1267"/>
      <c r="CB24" s="1267"/>
      <c r="CC24" s="1267"/>
      <c r="CD24" s="1267"/>
      <c r="CE24" s="1267"/>
      <c r="CF24" s="1267"/>
      <c r="CG24" s="1077"/>
      <c r="CH24" s="1267"/>
      <c r="CI24" s="1267"/>
      <c r="CJ24" s="1267"/>
      <c r="CK24" s="1267"/>
      <c r="CL24" s="1267"/>
      <c r="CM24" s="1267"/>
      <c r="CN24" s="1267"/>
      <c r="CO24" s="1267"/>
      <c r="CP24" s="1267"/>
      <c r="CQ24" s="1267"/>
      <c r="CR24" s="1267"/>
      <c r="CS24" s="1267"/>
      <c r="CT24" s="1267"/>
    </row>
    <row r="25" spans="1:98" ht="20.100000000000001" customHeight="1" thickBot="1" x14ac:dyDescent="0.3">
      <c r="A25" s="892" t="s">
        <v>38</v>
      </c>
      <c r="B25" s="1266">
        <v>188</v>
      </c>
      <c r="C25" s="1266">
        <v>103</v>
      </c>
      <c r="D25" s="1266">
        <v>17</v>
      </c>
      <c r="E25" s="1266">
        <v>99</v>
      </c>
      <c r="F25" s="1266">
        <v>25</v>
      </c>
      <c r="G25" s="1266">
        <v>13516</v>
      </c>
      <c r="H25" s="1266">
        <v>18</v>
      </c>
      <c r="I25" s="1266">
        <v>18673</v>
      </c>
      <c r="J25" s="1266">
        <v>674</v>
      </c>
      <c r="K25" s="1266">
        <v>13</v>
      </c>
      <c r="L25" s="1266">
        <v>4</v>
      </c>
      <c r="M25" s="1266">
        <v>310</v>
      </c>
      <c r="N25" s="1266">
        <v>596</v>
      </c>
      <c r="O25" s="892" t="s">
        <v>38</v>
      </c>
      <c r="P25" s="1266">
        <v>3682</v>
      </c>
      <c r="Q25" s="1266">
        <v>987</v>
      </c>
      <c r="R25" s="1266">
        <v>85</v>
      </c>
      <c r="S25" s="1266">
        <v>31</v>
      </c>
      <c r="T25" s="1266">
        <v>34</v>
      </c>
      <c r="U25" s="1266">
        <v>340</v>
      </c>
      <c r="V25" s="1266">
        <v>27611</v>
      </c>
      <c r="W25" s="1266">
        <v>60</v>
      </c>
      <c r="X25" s="1266">
        <v>74</v>
      </c>
      <c r="Y25" s="1266">
        <v>163</v>
      </c>
      <c r="Z25" s="1266">
        <v>152</v>
      </c>
      <c r="AA25" s="1266">
        <v>251</v>
      </c>
      <c r="AB25" s="1266">
        <v>43</v>
      </c>
      <c r="AC25" s="892" t="s">
        <v>38</v>
      </c>
      <c r="AD25" s="1266">
        <v>4159</v>
      </c>
      <c r="AE25" s="1266">
        <v>11461</v>
      </c>
      <c r="AF25" s="1266">
        <v>130</v>
      </c>
      <c r="AG25" s="1266">
        <v>171</v>
      </c>
      <c r="AH25" s="1266">
        <v>26</v>
      </c>
      <c r="AI25" s="1266">
        <v>481</v>
      </c>
      <c r="AJ25" s="1266">
        <v>2629</v>
      </c>
      <c r="AK25" s="1266">
        <v>35</v>
      </c>
      <c r="AL25" s="1266">
        <v>2886</v>
      </c>
      <c r="AM25" s="1266">
        <v>34</v>
      </c>
      <c r="AN25" s="1266">
        <v>7</v>
      </c>
      <c r="AO25" s="1266">
        <v>11515</v>
      </c>
      <c r="AP25" s="1266">
        <v>335</v>
      </c>
      <c r="AQ25" s="892" t="s">
        <v>38</v>
      </c>
      <c r="AR25" s="1266">
        <v>7</v>
      </c>
      <c r="AS25" s="1266">
        <v>176</v>
      </c>
      <c r="AT25" s="1266">
        <v>640</v>
      </c>
      <c r="AU25" s="1266">
        <v>1205</v>
      </c>
      <c r="AV25" s="1266">
        <v>182</v>
      </c>
      <c r="AW25" s="1266">
        <v>100</v>
      </c>
      <c r="AX25" s="1266">
        <v>27</v>
      </c>
      <c r="AY25" s="1266">
        <v>2</v>
      </c>
      <c r="AZ25" s="1266">
        <v>8</v>
      </c>
      <c r="BA25" s="1266">
        <v>203</v>
      </c>
      <c r="BB25" s="1266">
        <v>68</v>
      </c>
      <c r="BC25" s="1266">
        <v>20</v>
      </c>
      <c r="BD25" s="1266">
        <v>694</v>
      </c>
      <c r="BE25" s="892" t="s">
        <v>38</v>
      </c>
      <c r="BF25" s="1266">
        <v>95</v>
      </c>
      <c r="BG25" s="1266">
        <v>61</v>
      </c>
      <c r="BH25" s="1266">
        <v>2052</v>
      </c>
      <c r="BI25" s="1266">
        <v>83</v>
      </c>
      <c r="BJ25" s="1266">
        <v>46</v>
      </c>
      <c r="BK25" s="1266">
        <v>810</v>
      </c>
      <c r="BL25" s="1266">
        <v>76</v>
      </c>
      <c r="BM25" s="1266">
        <v>57</v>
      </c>
      <c r="BN25" s="1266">
        <v>170</v>
      </c>
      <c r="BO25" s="1266">
        <v>2434</v>
      </c>
      <c r="BP25" s="1266">
        <v>12062</v>
      </c>
      <c r="BQ25" s="1266">
        <v>4890</v>
      </c>
      <c r="BR25" s="1266">
        <v>1661</v>
      </c>
      <c r="BS25" s="892" t="s">
        <v>38</v>
      </c>
      <c r="BT25" s="1266">
        <v>1379</v>
      </c>
      <c r="BU25" s="1266">
        <v>5814</v>
      </c>
      <c r="BV25" s="1266">
        <v>11</v>
      </c>
      <c r="BW25" s="1266">
        <v>139</v>
      </c>
      <c r="BX25" s="1266">
        <v>410</v>
      </c>
      <c r="BY25" s="1266">
        <v>13</v>
      </c>
      <c r="BZ25" s="1266">
        <v>62</v>
      </c>
      <c r="CA25" s="1266">
        <v>106</v>
      </c>
      <c r="CB25" s="1266">
        <v>2528</v>
      </c>
      <c r="CC25" s="1266">
        <v>5557</v>
      </c>
      <c r="CD25" s="1266">
        <v>713</v>
      </c>
      <c r="CE25" s="1266">
        <v>1286</v>
      </c>
      <c r="CF25" s="1266">
        <v>1733</v>
      </c>
      <c r="CG25" s="892" t="s">
        <v>38</v>
      </c>
      <c r="CH25" s="1266">
        <v>21</v>
      </c>
      <c r="CI25" s="1266">
        <v>4843</v>
      </c>
      <c r="CJ25" s="1266">
        <v>255</v>
      </c>
      <c r="CK25" s="1266">
        <v>65368</v>
      </c>
      <c r="CL25" s="1266">
        <v>2428</v>
      </c>
      <c r="CM25" s="1266">
        <v>1255</v>
      </c>
      <c r="CN25" s="1266"/>
      <c r="CO25" s="1266"/>
      <c r="CP25" s="1266"/>
      <c r="CQ25" s="1266"/>
      <c r="CR25" s="1266"/>
      <c r="CS25" s="1266"/>
      <c r="CT25" s="1266"/>
    </row>
    <row r="26" spans="1:98" ht="5.0999999999999996" customHeight="1" thickBot="1" x14ac:dyDescent="0.3">
      <c r="A26" s="1077"/>
      <c r="B26" s="1267"/>
      <c r="C26" s="1267"/>
      <c r="D26" s="1267"/>
      <c r="E26" s="1267"/>
      <c r="F26" s="1267"/>
      <c r="G26" s="1267"/>
      <c r="H26" s="1267"/>
      <c r="I26" s="1267"/>
      <c r="J26" s="1267"/>
      <c r="K26" s="1267"/>
      <c r="L26" s="1267"/>
      <c r="M26" s="1267"/>
      <c r="N26" s="1267"/>
      <c r="O26" s="1077"/>
      <c r="P26" s="1267"/>
      <c r="Q26" s="1267"/>
      <c r="R26" s="1267"/>
      <c r="S26" s="1267"/>
      <c r="T26" s="1267"/>
      <c r="U26" s="1267"/>
      <c r="V26" s="1267"/>
      <c r="W26" s="1267"/>
      <c r="X26" s="1267"/>
      <c r="Y26" s="1267"/>
      <c r="Z26" s="1267"/>
      <c r="AA26" s="1267"/>
      <c r="AB26" s="1267"/>
      <c r="AC26" s="1077"/>
      <c r="AD26" s="1267"/>
      <c r="AE26" s="1267"/>
      <c r="AF26" s="1267"/>
      <c r="AG26" s="1267"/>
      <c r="AH26" s="1267"/>
      <c r="AI26" s="1267"/>
      <c r="AJ26" s="1267"/>
      <c r="AK26" s="1267"/>
      <c r="AL26" s="1267"/>
      <c r="AM26" s="1267"/>
      <c r="AN26" s="1267"/>
      <c r="AO26" s="1267"/>
      <c r="AP26" s="1267"/>
      <c r="AQ26" s="1077"/>
      <c r="AR26" s="1267"/>
      <c r="AS26" s="1267"/>
      <c r="AT26" s="1267"/>
      <c r="AU26" s="1267"/>
      <c r="AV26" s="1267"/>
      <c r="AW26" s="1267"/>
      <c r="AX26" s="1267"/>
      <c r="AY26" s="1267"/>
      <c r="AZ26" s="1267"/>
      <c r="BA26" s="1267"/>
      <c r="BB26" s="1267"/>
      <c r="BC26" s="1267"/>
      <c r="BD26" s="1267"/>
      <c r="BE26" s="1077"/>
      <c r="BF26" s="1267"/>
      <c r="BG26" s="1267"/>
      <c r="BH26" s="1267"/>
      <c r="BI26" s="1267"/>
      <c r="BJ26" s="1267"/>
      <c r="BK26" s="1267"/>
      <c r="BL26" s="1267"/>
      <c r="BM26" s="1267"/>
      <c r="BN26" s="1267"/>
      <c r="BO26" s="1267"/>
      <c r="BP26" s="1267"/>
      <c r="BQ26" s="1267"/>
      <c r="BR26" s="1267"/>
      <c r="BS26" s="1077"/>
      <c r="BT26" s="1267"/>
      <c r="BU26" s="1267"/>
      <c r="BV26" s="1267"/>
      <c r="BW26" s="1267"/>
      <c r="BX26" s="1267"/>
      <c r="BY26" s="1267"/>
      <c r="BZ26" s="1267"/>
      <c r="CA26" s="1267"/>
      <c r="CB26" s="1267"/>
      <c r="CC26" s="1267"/>
      <c r="CD26" s="1267"/>
      <c r="CE26" s="1267"/>
      <c r="CF26" s="1267"/>
      <c r="CG26" s="1077"/>
      <c r="CH26" s="1267"/>
      <c r="CI26" s="1267"/>
      <c r="CJ26" s="1267"/>
      <c r="CK26" s="1267"/>
      <c r="CL26" s="1267"/>
      <c r="CM26" s="1267"/>
      <c r="CN26" s="1267"/>
      <c r="CO26" s="1267"/>
      <c r="CP26" s="1267"/>
      <c r="CQ26" s="1267"/>
      <c r="CR26" s="1267"/>
      <c r="CS26" s="1267"/>
      <c r="CT26" s="1267"/>
    </row>
    <row r="27" spans="1:98" ht="20.100000000000001" customHeight="1" thickBot="1" x14ac:dyDescent="0.3">
      <c r="A27" s="892" t="s">
        <v>39</v>
      </c>
      <c r="B27" s="1266">
        <v>190</v>
      </c>
      <c r="C27" s="1266">
        <v>100</v>
      </c>
      <c r="D27" s="1266">
        <v>18</v>
      </c>
      <c r="E27" s="1266">
        <v>98</v>
      </c>
      <c r="F27" s="1266">
        <v>26</v>
      </c>
      <c r="G27" s="1266">
        <v>13522</v>
      </c>
      <c r="H27" s="1266">
        <v>21</v>
      </c>
      <c r="I27" s="1266">
        <v>18657</v>
      </c>
      <c r="J27" s="1266">
        <v>675</v>
      </c>
      <c r="K27" s="1266">
        <v>12</v>
      </c>
      <c r="L27" s="1266">
        <v>3</v>
      </c>
      <c r="M27" s="1266">
        <v>312</v>
      </c>
      <c r="N27" s="1266">
        <v>596</v>
      </c>
      <c r="O27" s="892" t="s">
        <v>39</v>
      </c>
      <c r="P27" s="1266">
        <v>3681</v>
      </c>
      <c r="Q27" s="1266">
        <v>981</v>
      </c>
      <c r="R27" s="1266">
        <v>84</v>
      </c>
      <c r="S27" s="1266">
        <v>32</v>
      </c>
      <c r="T27" s="1266">
        <v>34</v>
      </c>
      <c r="U27" s="1266">
        <v>338</v>
      </c>
      <c r="V27" s="1266">
        <v>27837</v>
      </c>
      <c r="W27" s="1266">
        <v>63</v>
      </c>
      <c r="X27" s="1266">
        <v>73</v>
      </c>
      <c r="Y27" s="1266">
        <v>169</v>
      </c>
      <c r="Z27" s="1266">
        <v>152</v>
      </c>
      <c r="AA27" s="1266">
        <v>399</v>
      </c>
      <c r="AB27" s="1266">
        <v>44</v>
      </c>
      <c r="AC27" s="892" t="s">
        <v>39</v>
      </c>
      <c r="AD27" s="1266">
        <v>4197</v>
      </c>
      <c r="AE27" s="1266">
        <v>11523</v>
      </c>
      <c r="AF27" s="1266">
        <v>132</v>
      </c>
      <c r="AG27" s="1266">
        <v>172</v>
      </c>
      <c r="AH27" s="1266">
        <v>26</v>
      </c>
      <c r="AI27" s="1266">
        <v>480</v>
      </c>
      <c r="AJ27" s="1266">
        <v>2627</v>
      </c>
      <c r="AK27" s="1266">
        <v>36</v>
      </c>
      <c r="AL27" s="1266">
        <v>2903</v>
      </c>
      <c r="AM27" s="1266">
        <v>35</v>
      </c>
      <c r="AN27" s="1266">
        <v>7</v>
      </c>
      <c r="AO27" s="1266">
        <v>11630</v>
      </c>
      <c r="AP27" s="1266">
        <v>335</v>
      </c>
      <c r="AQ27" s="892" t="s">
        <v>39</v>
      </c>
      <c r="AR27" s="1266">
        <v>6</v>
      </c>
      <c r="AS27" s="1266">
        <v>181</v>
      </c>
      <c r="AT27" s="1266">
        <v>644</v>
      </c>
      <c r="AU27" s="1266">
        <v>1210</v>
      </c>
      <c r="AV27" s="1266">
        <v>177</v>
      </c>
      <c r="AW27" s="1266">
        <v>101</v>
      </c>
      <c r="AX27" s="1266">
        <v>27</v>
      </c>
      <c r="AY27" s="1266">
        <v>2</v>
      </c>
      <c r="AZ27" s="1266">
        <v>8</v>
      </c>
      <c r="BA27" s="1266">
        <v>200</v>
      </c>
      <c r="BB27" s="1266">
        <v>68</v>
      </c>
      <c r="BC27" s="1266">
        <v>20</v>
      </c>
      <c r="BD27" s="1266">
        <v>779</v>
      </c>
      <c r="BE27" s="892" t="s">
        <v>39</v>
      </c>
      <c r="BF27" s="1266">
        <v>90</v>
      </c>
      <c r="BG27" s="1266">
        <v>59</v>
      </c>
      <c r="BH27" s="1266">
        <v>2040</v>
      </c>
      <c r="BI27" s="1266">
        <v>84</v>
      </c>
      <c r="BJ27" s="1266">
        <v>46</v>
      </c>
      <c r="BK27" s="1266">
        <v>808</v>
      </c>
      <c r="BL27" s="1266">
        <v>75</v>
      </c>
      <c r="BM27" s="1266">
        <v>59</v>
      </c>
      <c r="BN27" s="1266">
        <v>162</v>
      </c>
      <c r="BO27" s="1266">
        <v>2434</v>
      </c>
      <c r="BP27" s="1266">
        <v>12060</v>
      </c>
      <c r="BQ27" s="1266">
        <v>4840</v>
      </c>
      <c r="BR27" s="1266">
        <v>1658</v>
      </c>
      <c r="BS27" s="892" t="s">
        <v>39</v>
      </c>
      <c r="BT27" s="1266">
        <v>1383</v>
      </c>
      <c r="BU27" s="1266">
        <v>5794</v>
      </c>
      <c r="BV27" s="1266">
        <v>12</v>
      </c>
      <c r="BW27" s="1266">
        <v>129</v>
      </c>
      <c r="BX27" s="1266">
        <v>410</v>
      </c>
      <c r="BY27" s="1266">
        <v>12</v>
      </c>
      <c r="BZ27" s="1266">
        <v>63</v>
      </c>
      <c r="CA27" s="1266">
        <v>106</v>
      </c>
      <c r="CB27" s="1266">
        <v>2540</v>
      </c>
      <c r="CC27" s="1266">
        <v>5569</v>
      </c>
      <c r="CD27" s="1266">
        <v>701</v>
      </c>
      <c r="CE27" s="1266">
        <v>1665</v>
      </c>
      <c r="CF27" s="1266">
        <v>1719</v>
      </c>
      <c r="CG27" s="892" t="s">
        <v>39</v>
      </c>
      <c r="CH27" s="1266">
        <v>24</v>
      </c>
      <c r="CI27" s="1266">
        <v>4850</v>
      </c>
      <c r="CJ27" s="1266">
        <v>253</v>
      </c>
      <c r="CK27" s="1266">
        <v>65235</v>
      </c>
      <c r="CL27" s="1266">
        <v>2444</v>
      </c>
      <c r="CM27" s="1266">
        <v>1247</v>
      </c>
      <c r="CN27" s="1266"/>
      <c r="CO27" s="1266"/>
      <c r="CP27" s="1266"/>
      <c r="CQ27" s="1266"/>
      <c r="CR27" s="1266"/>
      <c r="CS27" s="1266"/>
      <c r="CT27" s="1266"/>
    </row>
    <row r="28" spans="1:98" ht="5.0999999999999996" customHeight="1" thickBot="1" x14ac:dyDescent="0.3">
      <c r="A28" s="1077"/>
      <c r="B28" s="1267"/>
      <c r="C28" s="1267"/>
      <c r="D28" s="1267"/>
      <c r="E28" s="1267"/>
      <c r="F28" s="1267"/>
      <c r="G28" s="1267"/>
      <c r="H28" s="1267"/>
      <c r="I28" s="1267"/>
      <c r="J28" s="1267"/>
      <c r="K28" s="1267"/>
      <c r="L28" s="1267"/>
      <c r="M28" s="1267"/>
      <c r="N28" s="1267"/>
      <c r="O28" s="1077"/>
      <c r="P28" s="1267"/>
      <c r="Q28" s="1267"/>
      <c r="R28" s="1267"/>
      <c r="S28" s="1267"/>
      <c r="T28" s="1267"/>
      <c r="U28" s="1267"/>
      <c r="V28" s="1267"/>
      <c r="W28" s="1267"/>
      <c r="X28" s="1267"/>
      <c r="Y28" s="1267"/>
      <c r="Z28" s="1267"/>
      <c r="AA28" s="1267"/>
      <c r="AB28" s="1267"/>
      <c r="AC28" s="1077"/>
      <c r="AD28" s="1267"/>
      <c r="AE28" s="1267"/>
      <c r="AF28" s="1267"/>
      <c r="AG28" s="1267"/>
      <c r="AH28" s="1267"/>
      <c r="AI28" s="1267"/>
      <c r="AJ28" s="1267"/>
      <c r="AK28" s="1267"/>
      <c r="AL28" s="1267"/>
      <c r="AM28" s="1267"/>
      <c r="AN28" s="1267"/>
      <c r="AO28" s="1267"/>
      <c r="AP28" s="1267"/>
      <c r="AQ28" s="1077"/>
      <c r="AR28" s="1267"/>
      <c r="AS28" s="1267"/>
      <c r="AT28" s="1267"/>
      <c r="AU28" s="1267"/>
      <c r="AV28" s="1267"/>
      <c r="AW28" s="1267"/>
      <c r="AX28" s="1267"/>
      <c r="AY28" s="1267"/>
      <c r="AZ28" s="1267"/>
      <c r="BA28" s="1267"/>
      <c r="BB28" s="1267"/>
      <c r="BC28" s="1267"/>
      <c r="BD28" s="1267"/>
      <c r="BE28" s="1077"/>
      <c r="BF28" s="1267"/>
      <c r="BG28" s="1267"/>
      <c r="BH28" s="1267"/>
      <c r="BI28" s="1267"/>
      <c r="BJ28" s="1267"/>
      <c r="BK28" s="1267"/>
      <c r="BL28" s="1267"/>
      <c r="BM28" s="1267"/>
      <c r="BN28" s="1267"/>
      <c r="BO28" s="1267"/>
      <c r="BP28" s="1267"/>
      <c r="BQ28" s="1267"/>
      <c r="BR28" s="1267"/>
      <c r="BS28" s="1077"/>
      <c r="BT28" s="1267"/>
      <c r="BU28" s="1267"/>
      <c r="BV28" s="1267"/>
      <c r="BW28" s="1267"/>
      <c r="BX28" s="1267"/>
      <c r="BY28" s="1267"/>
      <c r="BZ28" s="1267"/>
      <c r="CA28" s="1267"/>
      <c r="CB28" s="1267"/>
      <c r="CC28" s="1267"/>
      <c r="CD28" s="1267"/>
      <c r="CE28" s="1267"/>
      <c r="CF28" s="1267"/>
      <c r="CG28" s="1077"/>
      <c r="CH28" s="1267"/>
      <c r="CI28" s="1267"/>
      <c r="CJ28" s="1267"/>
      <c r="CK28" s="1267"/>
      <c r="CL28" s="1267"/>
      <c r="CM28" s="1267"/>
      <c r="CN28" s="1267"/>
      <c r="CO28" s="1267"/>
      <c r="CP28" s="1267"/>
      <c r="CQ28" s="1267"/>
      <c r="CR28" s="1267"/>
      <c r="CS28" s="1267"/>
      <c r="CT28" s="1267"/>
    </row>
    <row r="29" spans="1:98" ht="20.100000000000001" customHeight="1" thickBot="1" x14ac:dyDescent="0.3">
      <c r="A29" s="892" t="s">
        <v>40</v>
      </c>
      <c r="B29" s="1266">
        <v>189</v>
      </c>
      <c r="C29" s="1266">
        <v>98</v>
      </c>
      <c r="D29" s="1266">
        <v>18</v>
      </c>
      <c r="E29" s="1266">
        <v>98</v>
      </c>
      <c r="F29" s="1266">
        <v>26</v>
      </c>
      <c r="G29" s="1266">
        <v>13501</v>
      </c>
      <c r="H29" s="1266">
        <v>21</v>
      </c>
      <c r="I29" s="1266">
        <v>18553</v>
      </c>
      <c r="J29" s="1266">
        <v>670</v>
      </c>
      <c r="K29" s="1266">
        <v>12</v>
      </c>
      <c r="L29" s="1266">
        <v>3</v>
      </c>
      <c r="M29" s="1266">
        <v>311</v>
      </c>
      <c r="N29" s="1266">
        <v>589</v>
      </c>
      <c r="O29" s="892" t="s">
        <v>40</v>
      </c>
      <c r="P29" s="1266">
        <v>3657</v>
      </c>
      <c r="Q29" s="1266">
        <v>986</v>
      </c>
      <c r="R29" s="1266">
        <v>81</v>
      </c>
      <c r="S29" s="1266">
        <v>31</v>
      </c>
      <c r="T29" s="1266">
        <v>34</v>
      </c>
      <c r="U29" s="1266">
        <v>334</v>
      </c>
      <c r="V29" s="1266">
        <v>27525</v>
      </c>
      <c r="W29" s="1266">
        <v>64</v>
      </c>
      <c r="X29" s="1266">
        <v>72</v>
      </c>
      <c r="Y29" s="1266">
        <v>169</v>
      </c>
      <c r="Z29" s="1266">
        <v>152</v>
      </c>
      <c r="AA29" s="1266">
        <v>397</v>
      </c>
      <c r="AB29" s="1266">
        <v>44</v>
      </c>
      <c r="AC29" s="892" t="s">
        <v>40</v>
      </c>
      <c r="AD29" s="1266">
        <v>4170</v>
      </c>
      <c r="AE29" s="1266">
        <v>11438</v>
      </c>
      <c r="AF29" s="1266">
        <v>129</v>
      </c>
      <c r="AG29" s="1266">
        <v>170</v>
      </c>
      <c r="AH29" s="1266">
        <v>26</v>
      </c>
      <c r="AI29" s="1266">
        <v>479</v>
      </c>
      <c r="AJ29" s="1266">
        <v>2608</v>
      </c>
      <c r="AK29" s="1266">
        <v>35</v>
      </c>
      <c r="AL29" s="1266">
        <v>2912</v>
      </c>
      <c r="AM29" s="1266">
        <v>35</v>
      </c>
      <c r="AN29" s="1266">
        <v>7</v>
      </c>
      <c r="AO29" s="1266">
        <v>11640</v>
      </c>
      <c r="AP29" s="1266">
        <v>331</v>
      </c>
      <c r="AQ29" s="892" t="s">
        <v>40</v>
      </c>
      <c r="AR29" s="1266">
        <v>6</v>
      </c>
      <c r="AS29" s="1266">
        <v>181</v>
      </c>
      <c r="AT29" s="1266">
        <v>644</v>
      </c>
      <c r="AU29" s="1266">
        <v>1212</v>
      </c>
      <c r="AV29" s="1266">
        <v>178</v>
      </c>
      <c r="AW29" s="1266">
        <v>103</v>
      </c>
      <c r="AX29" s="1266">
        <v>26</v>
      </c>
      <c r="AY29" s="1266">
        <v>2</v>
      </c>
      <c r="AZ29" s="1266">
        <v>8</v>
      </c>
      <c r="BA29" s="1266">
        <v>198</v>
      </c>
      <c r="BB29" s="1266">
        <v>69</v>
      </c>
      <c r="BC29" s="1266">
        <v>20</v>
      </c>
      <c r="BD29" s="1266">
        <v>818</v>
      </c>
      <c r="BE29" s="892" t="s">
        <v>40</v>
      </c>
      <c r="BF29" s="1266">
        <v>68</v>
      </c>
      <c r="BG29" s="1266">
        <v>58</v>
      </c>
      <c r="BH29" s="1266">
        <v>2037</v>
      </c>
      <c r="BI29" s="1266">
        <v>82</v>
      </c>
      <c r="BJ29" s="1266">
        <v>44</v>
      </c>
      <c r="BK29" s="1266">
        <v>810</v>
      </c>
      <c r="BL29" s="1266">
        <v>72</v>
      </c>
      <c r="BM29" s="1266">
        <v>58</v>
      </c>
      <c r="BN29" s="1266">
        <v>158</v>
      </c>
      <c r="BO29" s="1266">
        <v>2435</v>
      </c>
      <c r="BP29" s="1266">
        <v>12085</v>
      </c>
      <c r="BQ29" s="1266">
        <v>4777</v>
      </c>
      <c r="BR29" s="1266">
        <v>1664</v>
      </c>
      <c r="BS29" s="892" t="s">
        <v>40</v>
      </c>
      <c r="BT29" s="1266">
        <v>1383</v>
      </c>
      <c r="BU29" s="1266">
        <v>5783</v>
      </c>
      <c r="BV29" s="1266">
        <v>13</v>
      </c>
      <c r="BW29" s="1266">
        <v>125</v>
      </c>
      <c r="BX29" s="1266">
        <v>404</v>
      </c>
      <c r="BY29" s="1266">
        <v>12</v>
      </c>
      <c r="BZ29" s="1266">
        <v>63</v>
      </c>
      <c r="CA29" s="1266">
        <v>105</v>
      </c>
      <c r="CB29" s="1266">
        <v>2553</v>
      </c>
      <c r="CC29" s="1266">
        <v>5580</v>
      </c>
      <c r="CD29" s="1266">
        <v>697</v>
      </c>
      <c r="CE29" s="1266">
        <v>1896</v>
      </c>
      <c r="CF29" s="1266">
        <v>1709</v>
      </c>
      <c r="CG29" s="892" t="s">
        <v>40</v>
      </c>
      <c r="CH29" s="1266">
        <v>26</v>
      </c>
      <c r="CI29" s="1266">
        <v>4843</v>
      </c>
      <c r="CJ29" s="1266">
        <v>252</v>
      </c>
      <c r="CK29" s="1266">
        <v>65100</v>
      </c>
      <c r="CL29" s="1266">
        <v>2449</v>
      </c>
      <c r="CM29" s="1266">
        <v>1239</v>
      </c>
      <c r="CN29" s="1266"/>
      <c r="CO29" s="1266"/>
      <c r="CP29" s="1266"/>
      <c r="CQ29" s="1266"/>
      <c r="CR29" s="1266"/>
      <c r="CS29" s="1266"/>
      <c r="CT29" s="1266"/>
    </row>
    <row r="30" spans="1:98" ht="9" customHeight="1" thickBot="1" x14ac:dyDescent="0.25">
      <c r="A30" s="1271"/>
      <c r="B30" s="1272"/>
      <c r="C30" s="1272"/>
      <c r="D30" s="1272"/>
      <c r="E30" s="1272"/>
      <c r="F30" s="1272"/>
      <c r="G30" s="1272"/>
      <c r="H30" s="1272"/>
      <c r="I30" s="1272"/>
      <c r="J30" s="1272"/>
      <c r="K30" s="1272"/>
      <c r="L30" s="1272"/>
      <c r="M30" s="1272"/>
      <c r="N30" s="1272"/>
      <c r="O30" s="1271"/>
      <c r="P30" s="1272"/>
      <c r="Q30" s="1272"/>
      <c r="R30" s="1272"/>
      <c r="S30" s="1272"/>
      <c r="T30" s="1272"/>
      <c r="U30" s="1272"/>
      <c r="V30" s="1272"/>
      <c r="W30" s="1272"/>
      <c r="X30" s="1272"/>
      <c r="Y30" s="1272"/>
      <c r="Z30" s="1272"/>
      <c r="AA30" s="1272"/>
      <c r="AB30" s="1272"/>
      <c r="AC30" s="1271"/>
      <c r="AD30" s="1272"/>
      <c r="AE30" s="1272"/>
      <c r="AF30" s="1272"/>
      <c r="AG30" s="1272"/>
      <c r="AH30" s="1272"/>
      <c r="AI30" s="1272"/>
      <c r="AJ30" s="1272"/>
      <c r="AK30" s="1272"/>
      <c r="AL30" s="1272"/>
      <c r="AM30" s="1272"/>
      <c r="AN30" s="1272"/>
      <c r="AO30" s="1272"/>
      <c r="AP30" s="1272"/>
      <c r="AQ30" s="1271"/>
      <c r="AR30" s="1272"/>
      <c r="AS30" s="1272"/>
      <c r="AT30" s="1272"/>
      <c r="AU30" s="1272"/>
      <c r="AV30" s="1272"/>
      <c r="AW30" s="1272"/>
      <c r="AX30" s="1272"/>
      <c r="AY30" s="1272"/>
      <c r="AZ30" s="1272"/>
      <c r="BA30" s="1272"/>
      <c r="BB30" s="1272"/>
      <c r="BC30" s="1272"/>
      <c r="BD30" s="1272"/>
      <c r="BE30" s="1271"/>
      <c r="BF30" s="1272"/>
      <c r="BG30" s="1272"/>
      <c r="BH30" s="1272"/>
      <c r="BI30" s="1272"/>
      <c r="BJ30" s="1272"/>
      <c r="BK30" s="1272"/>
      <c r="BL30" s="1272"/>
      <c r="BM30" s="1272"/>
      <c r="BN30" s="1272"/>
      <c r="BO30" s="1272"/>
      <c r="BP30" s="1272"/>
      <c r="BQ30" s="1272"/>
      <c r="BR30" s="1272"/>
      <c r="BS30" s="1271"/>
      <c r="BT30" s="1272"/>
      <c r="BU30" s="1272"/>
      <c r="BV30" s="1272"/>
      <c r="BW30" s="1272"/>
      <c r="BX30" s="1272"/>
      <c r="BY30" s="1272"/>
      <c r="BZ30" s="1272"/>
      <c r="CA30" s="1272"/>
      <c r="CB30" s="1272"/>
      <c r="CC30" s="1272"/>
      <c r="CD30" s="1272"/>
      <c r="CE30" s="1272"/>
      <c r="CF30" s="1272"/>
      <c r="CG30" s="1271"/>
      <c r="CH30" s="1272"/>
      <c r="CI30" s="1272"/>
      <c r="CJ30" s="1272"/>
      <c r="CK30" s="1272"/>
      <c r="CL30" s="1272"/>
      <c r="CM30" s="1272"/>
      <c r="CN30" s="1272"/>
      <c r="CO30" s="1272"/>
      <c r="CP30" s="1272"/>
      <c r="CQ30" s="1272"/>
      <c r="CR30" s="1272"/>
      <c r="CS30" s="1272"/>
      <c r="CT30" s="1272"/>
    </row>
    <row r="31" spans="1:98" ht="15" customHeight="1" x14ac:dyDescent="0.2">
      <c r="A31" s="1273"/>
      <c r="B31" s="1274"/>
      <c r="C31" s="1274"/>
      <c r="D31" s="1274"/>
      <c r="E31" s="1274"/>
      <c r="F31" s="1274"/>
      <c r="G31" s="1274"/>
      <c r="H31" s="1274"/>
      <c r="I31" s="1274"/>
      <c r="J31" s="1274"/>
      <c r="K31" s="1274"/>
      <c r="L31" s="1274"/>
      <c r="M31" s="1274"/>
      <c r="N31" s="1274"/>
      <c r="O31" s="1273"/>
      <c r="P31" s="1274"/>
      <c r="Q31" s="1274"/>
      <c r="R31" s="1274"/>
      <c r="S31" s="1274"/>
      <c r="T31" s="1274"/>
      <c r="U31" s="1274"/>
      <c r="V31" s="1274"/>
      <c r="W31" s="1274"/>
      <c r="X31" s="1274"/>
      <c r="Y31" s="1274"/>
      <c r="Z31" s="1274"/>
      <c r="AA31" s="1274"/>
      <c r="AB31" s="1274"/>
      <c r="AC31" s="1273"/>
      <c r="AD31" s="1274"/>
      <c r="AE31" s="1274"/>
      <c r="AF31" s="1274"/>
      <c r="AG31" s="1274"/>
      <c r="AH31" s="1274"/>
      <c r="AI31" s="1274"/>
      <c r="AJ31" s="1274"/>
      <c r="AK31" s="1274"/>
      <c r="AL31" s="1274"/>
      <c r="AM31" s="1274"/>
      <c r="AN31" s="1274"/>
      <c r="AO31" s="1274"/>
      <c r="AP31" s="1274"/>
      <c r="AQ31" s="1273"/>
      <c r="AR31" s="1274"/>
      <c r="AS31" s="1274"/>
      <c r="AT31" s="1274"/>
      <c r="AU31" s="1274"/>
      <c r="AV31" s="1274"/>
      <c r="AW31" s="1274"/>
      <c r="AX31" s="1274"/>
      <c r="AY31" s="1274"/>
      <c r="AZ31" s="1274"/>
      <c r="BA31" s="1274"/>
      <c r="BB31" s="1274"/>
      <c r="BC31" s="1274"/>
      <c r="BD31" s="1274"/>
      <c r="BE31" s="1273"/>
      <c r="BF31" s="1274"/>
      <c r="BG31" s="1274"/>
      <c r="BH31" s="1274"/>
      <c r="BI31" s="1274"/>
      <c r="BJ31" s="1274"/>
      <c r="BK31" s="1274"/>
      <c r="BL31" s="1274"/>
      <c r="BM31" s="1274"/>
      <c r="BN31" s="1274"/>
      <c r="BO31" s="1274"/>
      <c r="BP31" s="1274"/>
      <c r="BQ31" s="1274"/>
      <c r="BR31" s="1274"/>
      <c r="BS31" s="1273"/>
      <c r="BT31" s="1274"/>
      <c r="BU31" s="1274"/>
      <c r="BV31" s="1274"/>
      <c r="BW31" s="1274"/>
      <c r="BX31" s="1274"/>
      <c r="BY31" s="1274"/>
      <c r="BZ31" s="1274"/>
      <c r="CA31" s="1274"/>
      <c r="CB31" s="1274"/>
      <c r="CC31" s="1274"/>
      <c r="CD31" s="1274"/>
      <c r="CE31" s="1274"/>
      <c r="CF31" s="1274"/>
      <c r="CG31" s="1273"/>
      <c r="CH31" s="1274"/>
      <c r="CI31" s="1274"/>
      <c r="CJ31" s="1274"/>
      <c r="CK31" s="1274"/>
      <c r="CL31" s="1274"/>
      <c r="CM31" s="1274"/>
      <c r="CN31" s="1274"/>
      <c r="CO31" s="1274"/>
      <c r="CP31" s="1274"/>
      <c r="CQ31" s="1274"/>
      <c r="CR31" s="1274"/>
      <c r="CS31" s="1274"/>
      <c r="CT31" s="1274"/>
    </row>
  </sheetData>
  <mergeCells count="14">
    <mergeCell ref="CH1:CT1"/>
    <mergeCell ref="B2:N2"/>
    <mergeCell ref="P2:AB2"/>
    <mergeCell ref="AD2:AP2"/>
    <mergeCell ref="AR2:BD2"/>
    <mergeCell ref="BF2:BR2"/>
    <mergeCell ref="BT2:CF2"/>
    <mergeCell ref="CH2:CT2"/>
    <mergeCell ref="B1:N1"/>
    <mergeCell ref="P1:AB1"/>
    <mergeCell ref="AD1:AP1"/>
    <mergeCell ref="AR1:BD1"/>
    <mergeCell ref="BF1:BR1"/>
    <mergeCell ref="BT1:CF1"/>
  </mergeCells>
  <pageMargins left="0.78740157499999996" right="0.78740157499999996" top="0.984251969" bottom="0.984251969" header="0.4921259845" footer="0.4921259845"/>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AP32"/>
  <sheetViews>
    <sheetView workbookViewId="0">
      <selection activeCell="L25" sqref="L25"/>
    </sheetView>
  </sheetViews>
  <sheetFormatPr baseColWidth="10" defaultRowHeight="12.75" x14ac:dyDescent="0.2"/>
  <cols>
    <col min="1" max="1" width="10" customWidth="1"/>
    <col min="2" max="14" width="8.7109375" customWidth="1"/>
    <col min="15" max="15" width="10" customWidth="1"/>
    <col min="16" max="28" width="8.7109375" customWidth="1"/>
    <col min="29" max="29" width="10" customWidth="1"/>
    <col min="30" max="42" width="8.7109375" customWidth="1"/>
  </cols>
  <sheetData>
    <row r="1" spans="1:42" ht="24" customHeight="1" thickBot="1" x14ac:dyDescent="0.35">
      <c r="A1" s="1243" t="s">
        <v>294</v>
      </c>
      <c r="B1" s="1405" t="s">
        <v>295</v>
      </c>
      <c r="C1" s="1406"/>
      <c r="D1" s="1406"/>
      <c r="E1" s="1406"/>
      <c r="F1" s="1406"/>
      <c r="G1" s="1406"/>
      <c r="H1" s="1406"/>
      <c r="I1" s="1406"/>
      <c r="J1" s="1406"/>
      <c r="K1" s="1406"/>
      <c r="L1" s="1406"/>
      <c r="M1" s="1406"/>
      <c r="N1" s="1407"/>
      <c r="O1" s="1243" t="s">
        <v>294</v>
      </c>
      <c r="P1" s="1405" t="s">
        <v>295</v>
      </c>
      <c r="Q1" s="1406"/>
      <c r="R1" s="1406"/>
      <c r="S1" s="1406"/>
      <c r="T1" s="1406"/>
      <c r="U1" s="1406"/>
      <c r="V1" s="1406"/>
      <c r="W1" s="1406"/>
      <c r="X1" s="1406"/>
      <c r="Y1" s="1406"/>
      <c r="Z1" s="1406"/>
      <c r="AA1" s="1406"/>
      <c r="AB1" s="1407"/>
      <c r="AC1" s="1243" t="s">
        <v>294</v>
      </c>
      <c r="AD1" s="1405" t="s">
        <v>295</v>
      </c>
      <c r="AE1" s="1406"/>
      <c r="AF1" s="1406"/>
      <c r="AG1" s="1406"/>
      <c r="AH1" s="1406"/>
      <c r="AI1" s="1406"/>
      <c r="AJ1" s="1406"/>
      <c r="AK1" s="1406"/>
      <c r="AL1" s="1406"/>
      <c r="AM1" s="1406"/>
      <c r="AN1" s="1406"/>
      <c r="AO1" s="1406"/>
      <c r="AP1" s="1407"/>
    </row>
    <row r="2" spans="1:42" ht="15" customHeight="1" thickBot="1" x14ac:dyDescent="0.25">
      <c r="A2" s="1275" t="s">
        <v>189</v>
      </c>
      <c r="B2" s="1408" t="s">
        <v>296</v>
      </c>
      <c r="C2" s="1409"/>
      <c r="D2" s="1409"/>
      <c r="E2" s="1409"/>
      <c r="F2" s="1409"/>
      <c r="G2" s="1409"/>
      <c r="H2" s="1409"/>
      <c r="I2" s="1409"/>
      <c r="J2" s="1409"/>
      <c r="K2" s="1409"/>
      <c r="L2" s="1409"/>
      <c r="M2" s="1409"/>
      <c r="N2" s="1410"/>
      <c r="O2" s="1275" t="s">
        <v>189</v>
      </c>
      <c r="P2" s="1408" t="s">
        <v>296</v>
      </c>
      <c r="Q2" s="1409"/>
      <c r="R2" s="1409"/>
      <c r="S2" s="1409"/>
      <c r="T2" s="1409"/>
      <c r="U2" s="1409"/>
      <c r="V2" s="1409"/>
      <c r="W2" s="1409"/>
      <c r="X2" s="1409"/>
      <c r="Y2" s="1409"/>
      <c r="Z2" s="1409"/>
      <c r="AA2" s="1409"/>
      <c r="AB2" s="1410"/>
      <c r="AC2" s="1275" t="s">
        <v>189</v>
      </c>
      <c r="AD2" s="1408" t="s">
        <v>296</v>
      </c>
      <c r="AE2" s="1409"/>
      <c r="AF2" s="1409"/>
      <c r="AG2" s="1409"/>
      <c r="AH2" s="1409"/>
      <c r="AI2" s="1409"/>
      <c r="AJ2" s="1409"/>
      <c r="AK2" s="1409"/>
      <c r="AL2" s="1409"/>
      <c r="AM2" s="1409"/>
      <c r="AN2" s="1409"/>
      <c r="AO2" s="1409"/>
      <c r="AP2" s="1410"/>
    </row>
    <row r="3" spans="1:42" ht="2.25" hidden="1" customHeight="1" thickBot="1" x14ac:dyDescent="0.25">
      <c r="A3" s="1276"/>
      <c r="B3" s="1246"/>
      <c r="C3" s="1246"/>
      <c r="D3" s="1246"/>
      <c r="E3" s="1246"/>
      <c r="F3" s="1246"/>
      <c r="G3" s="1246"/>
      <c r="H3" s="1246"/>
      <c r="I3" s="1246"/>
      <c r="J3" s="1246"/>
      <c r="K3" s="1246"/>
      <c r="L3" s="1246"/>
      <c r="M3" s="1246"/>
      <c r="N3" s="1246"/>
      <c r="O3" s="1247"/>
      <c r="P3" s="750"/>
      <c r="Q3" s="750"/>
      <c r="R3" s="750"/>
      <c r="S3" s="750"/>
      <c r="T3" s="750"/>
      <c r="U3" s="750"/>
      <c r="V3" s="750"/>
      <c r="W3" s="750"/>
      <c r="X3" s="750"/>
      <c r="Y3" s="750"/>
      <c r="Z3" s="750"/>
      <c r="AA3" s="750"/>
      <c r="AB3" s="750"/>
      <c r="AC3" s="1247"/>
      <c r="AD3" s="750"/>
      <c r="AE3" s="750"/>
      <c r="AF3" s="750"/>
      <c r="AG3" s="750"/>
      <c r="AH3" s="750"/>
      <c r="AI3" s="750"/>
      <c r="AJ3" s="750"/>
      <c r="AK3" s="750"/>
      <c r="AL3" s="750"/>
      <c r="AM3" s="750"/>
      <c r="AN3" s="750"/>
      <c r="AO3" s="750"/>
      <c r="AP3" s="750"/>
    </row>
    <row r="4" spans="1:42" ht="14.25" customHeight="1" thickBot="1" x14ac:dyDescent="0.25">
      <c r="A4" s="1276" t="s">
        <v>297</v>
      </c>
      <c r="B4" s="1277" t="s">
        <v>298</v>
      </c>
      <c r="C4" s="1278" t="s">
        <v>299</v>
      </c>
      <c r="D4" s="1279" t="s">
        <v>300</v>
      </c>
      <c r="E4" s="1278" t="s">
        <v>301</v>
      </c>
      <c r="F4" s="1279" t="s">
        <v>302</v>
      </c>
      <c r="G4" s="1278" t="s">
        <v>303</v>
      </c>
      <c r="H4" s="1279" t="s">
        <v>304</v>
      </c>
      <c r="I4" s="1278" t="s">
        <v>305</v>
      </c>
      <c r="J4" s="1279" t="s">
        <v>306</v>
      </c>
      <c r="K4" s="1278" t="s">
        <v>307</v>
      </c>
      <c r="L4" s="1279" t="s">
        <v>308</v>
      </c>
      <c r="M4" s="1278" t="s">
        <v>309</v>
      </c>
      <c r="N4" s="1279" t="s">
        <v>310</v>
      </c>
      <c r="O4" s="1276" t="s">
        <v>297</v>
      </c>
      <c r="P4" s="1277" t="s">
        <v>311</v>
      </c>
      <c r="Q4" s="1280" t="s">
        <v>312</v>
      </c>
      <c r="R4" s="1277" t="s">
        <v>313</v>
      </c>
      <c r="S4" s="1280" t="s">
        <v>314</v>
      </c>
      <c r="T4" s="1277" t="s">
        <v>315</v>
      </c>
      <c r="U4" s="1280" t="s">
        <v>316</v>
      </c>
      <c r="V4" s="1277" t="s">
        <v>317</v>
      </c>
      <c r="W4" s="1280" t="s">
        <v>318</v>
      </c>
      <c r="X4" s="1277" t="s">
        <v>319</v>
      </c>
      <c r="Y4" s="1280" t="s">
        <v>320</v>
      </c>
      <c r="Z4" s="1277" t="s">
        <v>321</v>
      </c>
      <c r="AA4" s="1280" t="s">
        <v>322</v>
      </c>
      <c r="AB4" s="1277" t="s">
        <v>323</v>
      </c>
      <c r="AC4" s="1276" t="s">
        <v>297</v>
      </c>
      <c r="AD4" s="1277" t="s">
        <v>324</v>
      </c>
      <c r="AE4" s="1277" t="s">
        <v>325</v>
      </c>
      <c r="AF4" s="1280"/>
      <c r="AG4" s="1280"/>
      <c r="AH4" s="1280"/>
      <c r="AI4" s="1280"/>
      <c r="AJ4" s="1280"/>
      <c r="AK4" s="1280"/>
      <c r="AL4" s="1280"/>
      <c r="AM4" s="1280"/>
      <c r="AN4" s="1280"/>
      <c r="AO4" s="1280"/>
      <c r="AP4" s="1281"/>
    </row>
    <row r="5" spans="1:42" ht="14.25" customHeight="1" thickBot="1" x14ac:dyDescent="0.25">
      <c r="A5" s="1248" t="s">
        <v>191</v>
      </c>
      <c r="B5" s="1282" t="s">
        <v>326</v>
      </c>
      <c r="C5" s="1283" t="s">
        <v>327</v>
      </c>
      <c r="D5" s="1284" t="s">
        <v>328</v>
      </c>
      <c r="E5" s="1283" t="s">
        <v>329</v>
      </c>
      <c r="F5" s="1285" t="s">
        <v>330</v>
      </c>
      <c r="G5" s="1283" t="s">
        <v>331</v>
      </c>
      <c r="H5" s="1285" t="s">
        <v>332</v>
      </c>
      <c r="I5" s="1283" t="s">
        <v>333</v>
      </c>
      <c r="J5" s="1286" t="s">
        <v>334</v>
      </c>
      <c r="K5" s="1286" t="s">
        <v>335</v>
      </c>
      <c r="L5" s="1286" t="s">
        <v>336</v>
      </c>
      <c r="M5" s="1287" t="s">
        <v>337</v>
      </c>
      <c r="N5" s="1286" t="s">
        <v>338</v>
      </c>
      <c r="O5" s="1288" t="s">
        <v>191</v>
      </c>
      <c r="P5" s="1285" t="s">
        <v>339</v>
      </c>
      <c r="Q5" s="1285" t="s">
        <v>340</v>
      </c>
      <c r="R5" s="1283" t="s">
        <v>341</v>
      </c>
      <c r="S5" s="1285" t="s">
        <v>342</v>
      </c>
      <c r="T5" s="1283" t="s">
        <v>343</v>
      </c>
      <c r="U5" s="1285" t="s">
        <v>344</v>
      </c>
      <c r="V5" s="1283" t="s">
        <v>345</v>
      </c>
      <c r="W5" s="1285" t="s">
        <v>346</v>
      </c>
      <c r="X5" s="1283" t="s">
        <v>347</v>
      </c>
      <c r="Y5" s="1286" t="s">
        <v>348</v>
      </c>
      <c r="Z5" s="1286" t="s">
        <v>349</v>
      </c>
      <c r="AA5" s="1286" t="s">
        <v>350</v>
      </c>
      <c r="AB5" s="1287" t="s">
        <v>351</v>
      </c>
      <c r="AC5" s="1288" t="s">
        <v>191</v>
      </c>
      <c r="AD5" s="1285" t="s">
        <v>352</v>
      </c>
      <c r="AE5" s="1285" t="s">
        <v>353</v>
      </c>
      <c r="AF5" s="1284"/>
      <c r="AG5" s="1285"/>
      <c r="AH5" s="1289"/>
      <c r="AI5" s="1285"/>
      <c r="AJ5" s="1283"/>
      <c r="AK5" s="1285"/>
      <c r="AL5" s="1283"/>
      <c r="AM5" s="1286"/>
      <c r="AN5" s="1286"/>
      <c r="AO5" s="1286"/>
      <c r="AP5" s="1290"/>
    </row>
    <row r="6" spans="1:42" ht="15" customHeight="1" thickBot="1" x14ac:dyDescent="0.25">
      <c r="A6" s="1257" t="s">
        <v>1</v>
      </c>
      <c r="B6" s="1258" t="s">
        <v>354</v>
      </c>
      <c r="C6" s="1259" t="s">
        <v>355</v>
      </c>
      <c r="D6" s="1260"/>
      <c r="E6" s="1259"/>
      <c r="F6" s="1260"/>
      <c r="G6" s="1259"/>
      <c r="H6" s="1260"/>
      <c r="I6" s="1259"/>
      <c r="J6" s="1260" t="s">
        <v>355</v>
      </c>
      <c r="K6" s="1259"/>
      <c r="L6" s="1291" t="s">
        <v>356</v>
      </c>
      <c r="M6" s="1259"/>
      <c r="N6" s="1260"/>
      <c r="O6" s="1257" t="s">
        <v>1</v>
      </c>
      <c r="P6" s="1260" t="s">
        <v>357</v>
      </c>
      <c r="Q6" s="1260"/>
      <c r="R6" s="1259"/>
      <c r="S6" s="1260"/>
      <c r="T6" s="1259"/>
      <c r="U6" s="1292" t="s">
        <v>358</v>
      </c>
      <c r="V6" s="1293" t="s">
        <v>359</v>
      </c>
      <c r="W6" s="1260"/>
      <c r="X6" s="1259"/>
      <c r="Y6" s="1260"/>
      <c r="Z6" s="1259" t="s">
        <v>360</v>
      </c>
      <c r="AA6" s="1260" t="s">
        <v>361</v>
      </c>
      <c r="AB6" s="1259"/>
      <c r="AC6" s="1257" t="s">
        <v>1</v>
      </c>
      <c r="AD6" s="1260" t="s">
        <v>362</v>
      </c>
      <c r="AE6" s="1260" t="s">
        <v>363</v>
      </c>
      <c r="AF6" s="1260"/>
      <c r="AG6" s="1260"/>
      <c r="AH6" s="1259"/>
      <c r="AI6" s="1260"/>
      <c r="AJ6" s="1259"/>
      <c r="AK6" s="1260"/>
      <c r="AL6" s="1259"/>
      <c r="AM6" s="1260"/>
      <c r="AN6" s="1259"/>
      <c r="AO6" s="1260"/>
      <c r="AP6" s="1259"/>
    </row>
    <row r="7" spans="1:42" ht="40.5" customHeight="1" thickBot="1" x14ac:dyDescent="0.25">
      <c r="A7" s="1031"/>
      <c r="B7" s="1263"/>
      <c r="C7" s="1264"/>
      <c r="D7" s="1294"/>
      <c r="E7" s="1262"/>
      <c r="F7" s="1263"/>
      <c r="G7" s="1264"/>
      <c r="H7" s="1295" t="s">
        <v>332</v>
      </c>
      <c r="I7" s="1262"/>
      <c r="J7" s="1263"/>
      <c r="K7" s="1262"/>
      <c r="L7" s="1263"/>
      <c r="M7" s="1262"/>
      <c r="N7" s="1262"/>
      <c r="O7" s="1031"/>
      <c r="P7" s="1032"/>
      <c r="Q7" s="1033"/>
      <c r="S7" s="1035"/>
      <c r="T7" s="1032"/>
      <c r="U7" s="1033"/>
      <c r="W7" s="1262"/>
      <c r="X7" s="1263"/>
      <c r="Y7" s="1035"/>
      <c r="Z7" s="1032"/>
      <c r="AA7" s="1262"/>
      <c r="AB7" s="1262"/>
      <c r="AC7" s="1031"/>
      <c r="AD7" s="1263"/>
      <c r="AE7" s="1264"/>
      <c r="AF7" s="1294"/>
      <c r="AG7" s="1262"/>
      <c r="AH7" s="1263"/>
      <c r="AI7" s="1264"/>
      <c r="AK7" s="1262"/>
      <c r="AL7" s="1263"/>
      <c r="AM7" s="1262"/>
      <c r="AN7" s="1263"/>
      <c r="AO7" s="1262"/>
      <c r="AP7" s="1262"/>
    </row>
    <row r="8" spans="1:42" ht="20.100000000000001" customHeight="1" thickBot="1" x14ac:dyDescent="0.3">
      <c r="A8" s="892" t="s">
        <v>24</v>
      </c>
      <c r="B8" s="1266">
        <v>41</v>
      </c>
      <c r="C8" s="1266">
        <v>408</v>
      </c>
      <c r="D8" s="1266">
        <v>173</v>
      </c>
      <c r="E8" s="1266">
        <v>113</v>
      </c>
      <c r="F8" s="1266">
        <v>80</v>
      </c>
      <c r="G8" s="1266">
        <v>51</v>
      </c>
      <c r="H8" s="1266">
        <v>58</v>
      </c>
      <c r="I8" s="1266">
        <v>113</v>
      </c>
      <c r="J8" s="1266">
        <v>496</v>
      </c>
      <c r="K8" s="1266">
        <v>58</v>
      </c>
      <c r="L8" s="1266">
        <v>178</v>
      </c>
      <c r="M8" s="1266">
        <v>187</v>
      </c>
      <c r="N8" s="1266">
        <v>194</v>
      </c>
      <c r="O8" s="892" t="s">
        <v>24</v>
      </c>
      <c r="P8" s="1266">
        <v>55</v>
      </c>
      <c r="Q8" s="1266">
        <v>487</v>
      </c>
      <c r="R8" s="1266">
        <v>46</v>
      </c>
      <c r="S8" s="1266">
        <v>609</v>
      </c>
      <c r="T8" s="1266">
        <v>221</v>
      </c>
      <c r="U8" s="1266">
        <v>320</v>
      </c>
      <c r="V8" s="1266">
        <v>84</v>
      </c>
      <c r="W8" s="1266">
        <v>1008</v>
      </c>
      <c r="X8" s="1266">
        <v>71</v>
      </c>
      <c r="Y8" s="1266">
        <v>169</v>
      </c>
      <c r="Z8" s="1266">
        <v>144</v>
      </c>
      <c r="AA8" s="1266">
        <v>68</v>
      </c>
      <c r="AB8" s="1266">
        <v>238</v>
      </c>
      <c r="AC8" s="892" t="s">
        <v>24</v>
      </c>
      <c r="AD8" s="1266">
        <v>150</v>
      </c>
      <c r="AE8" s="1266">
        <v>130</v>
      </c>
      <c r="AF8" s="1266"/>
      <c r="AG8" s="1266"/>
      <c r="AH8" s="1266"/>
      <c r="AI8" s="1266"/>
      <c r="AJ8" s="1266"/>
      <c r="AK8" s="1266"/>
      <c r="AL8" s="1266"/>
      <c r="AM8" s="1266"/>
      <c r="AN8" s="1266"/>
      <c r="AO8" s="1266"/>
      <c r="AP8" s="1266"/>
    </row>
    <row r="9" spans="1:42" ht="5.0999999999999996" customHeight="1" thickBot="1" x14ac:dyDescent="0.3">
      <c r="A9" s="1077"/>
      <c r="B9" s="1267"/>
      <c r="C9" s="1267"/>
      <c r="D9" s="1267"/>
      <c r="E9" s="1267"/>
      <c r="F9" s="1267"/>
      <c r="G9" s="1267"/>
      <c r="H9" s="1267"/>
      <c r="I9" s="1267"/>
      <c r="J9" s="1267"/>
      <c r="K9" s="1267"/>
      <c r="L9" s="1267"/>
      <c r="M9" s="1267"/>
      <c r="N9" s="1267"/>
      <c r="O9" s="1077"/>
      <c r="P9" s="1267"/>
      <c r="Q9" s="1267"/>
      <c r="R9" s="1267"/>
      <c r="S9" s="1267"/>
      <c r="T9" s="1267"/>
      <c r="U9" s="1267"/>
      <c r="V9" s="1267"/>
      <c r="W9" s="1267"/>
      <c r="X9" s="1267"/>
      <c r="Y9" s="1267"/>
      <c r="Z9" s="1267"/>
      <c r="AA9" s="1267"/>
      <c r="AB9" s="1267"/>
      <c r="AC9" s="1077"/>
      <c r="AD9" s="1267"/>
      <c r="AE9" s="1267"/>
      <c r="AF9" s="1267"/>
      <c r="AG9" s="1267"/>
      <c r="AH9" s="1267"/>
      <c r="AI9" s="1267"/>
      <c r="AJ9" s="1267"/>
      <c r="AK9" s="1267"/>
      <c r="AL9" s="1267"/>
      <c r="AM9" s="1267"/>
      <c r="AN9" s="1267"/>
      <c r="AO9" s="1267"/>
      <c r="AP9" s="1267"/>
    </row>
    <row r="10" spans="1:42" ht="20.100000000000001" customHeight="1" thickBot="1" x14ac:dyDescent="0.3">
      <c r="A10" s="892" t="s">
        <v>28</v>
      </c>
      <c r="B10" s="1266">
        <v>41</v>
      </c>
      <c r="C10" s="1266">
        <v>411</v>
      </c>
      <c r="D10" s="1266">
        <v>173</v>
      </c>
      <c r="E10" s="1266">
        <v>114</v>
      </c>
      <c r="F10" s="1266">
        <v>81</v>
      </c>
      <c r="G10" s="1266">
        <v>52</v>
      </c>
      <c r="H10" s="1266">
        <v>58</v>
      </c>
      <c r="I10" s="1266">
        <v>113</v>
      </c>
      <c r="J10" s="1266">
        <v>495</v>
      </c>
      <c r="K10" s="1266">
        <v>58</v>
      </c>
      <c r="L10" s="1266">
        <v>180</v>
      </c>
      <c r="M10" s="1266">
        <v>189</v>
      </c>
      <c r="N10" s="1266">
        <v>195</v>
      </c>
      <c r="O10" s="892" t="s">
        <v>28</v>
      </c>
      <c r="P10" s="1266">
        <v>55</v>
      </c>
      <c r="Q10" s="1266">
        <v>488</v>
      </c>
      <c r="R10" s="1266">
        <v>46</v>
      </c>
      <c r="S10" s="1266">
        <v>612</v>
      </c>
      <c r="T10" s="1266">
        <v>221</v>
      </c>
      <c r="U10" s="1266">
        <v>305</v>
      </c>
      <c r="V10" s="1266">
        <v>84</v>
      </c>
      <c r="W10" s="1266">
        <v>1011</v>
      </c>
      <c r="X10" s="1266">
        <v>71</v>
      </c>
      <c r="Y10" s="1266">
        <v>168</v>
      </c>
      <c r="Z10" s="1266">
        <v>148</v>
      </c>
      <c r="AA10" s="1266">
        <v>69</v>
      </c>
      <c r="AB10" s="1266">
        <v>236</v>
      </c>
      <c r="AC10" s="892" t="s">
        <v>28</v>
      </c>
      <c r="AD10" s="1266">
        <v>149</v>
      </c>
      <c r="AE10" s="1266">
        <v>130</v>
      </c>
      <c r="AF10" s="1266"/>
      <c r="AG10" s="1266"/>
      <c r="AH10" s="1266"/>
      <c r="AI10" s="1266"/>
      <c r="AJ10" s="1266"/>
      <c r="AK10" s="1266"/>
      <c r="AL10" s="1266"/>
      <c r="AM10" s="1266"/>
      <c r="AN10" s="1266"/>
      <c r="AO10" s="1266"/>
      <c r="AP10" s="1266"/>
    </row>
    <row r="11" spans="1:42" ht="5.0999999999999996" customHeight="1" thickBot="1" x14ac:dyDescent="0.3">
      <c r="A11" s="1268"/>
      <c r="B11" s="1267"/>
      <c r="C11" s="1267"/>
      <c r="D11" s="1267"/>
      <c r="E11" s="1267"/>
      <c r="F11" s="1267"/>
      <c r="G11" s="1267"/>
      <c r="H11" s="1267"/>
      <c r="I11" s="1267"/>
      <c r="J11" s="1267"/>
      <c r="K11" s="1267"/>
      <c r="L11" s="1267"/>
      <c r="M11" s="1267"/>
      <c r="N11" s="1267"/>
      <c r="O11" s="1268"/>
      <c r="P11" s="1267"/>
      <c r="Q11" s="1267"/>
      <c r="R11" s="1267"/>
      <c r="S11" s="1267"/>
      <c r="T11" s="1267"/>
      <c r="U11" s="1267"/>
      <c r="V11" s="1267"/>
      <c r="W11" s="1267"/>
      <c r="X11" s="1267"/>
      <c r="Y11" s="1267"/>
      <c r="Z11" s="1267"/>
      <c r="AA11" s="1267"/>
      <c r="AB11" s="1267"/>
      <c r="AC11" s="1268"/>
      <c r="AD11" s="1267"/>
      <c r="AE11" s="1267"/>
      <c r="AF11" s="1267"/>
      <c r="AG11" s="1267"/>
      <c r="AH11" s="1267"/>
      <c r="AI11" s="1267"/>
      <c r="AJ11" s="1267"/>
      <c r="AK11" s="1267"/>
      <c r="AL11" s="1267"/>
      <c r="AM11" s="1267"/>
      <c r="AN11" s="1267"/>
      <c r="AO11" s="1267"/>
      <c r="AP11" s="1267"/>
    </row>
    <row r="12" spans="1:42" ht="20.100000000000001" customHeight="1" thickBot="1" x14ac:dyDescent="0.3">
      <c r="A12" s="892" t="s">
        <v>29</v>
      </c>
      <c r="B12" s="1266">
        <v>42</v>
      </c>
      <c r="C12" s="1266">
        <v>411</v>
      </c>
      <c r="D12" s="1266">
        <v>175</v>
      </c>
      <c r="E12" s="1266">
        <v>114</v>
      </c>
      <c r="F12" s="1266">
        <v>82</v>
      </c>
      <c r="G12" s="1266">
        <v>52</v>
      </c>
      <c r="H12" s="1266">
        <v>57</v>
      </c>
      <c r="I12" s="1266">
        <v>115</v>
      </c>
      <c r="J12" s="1266">
        <v>496</v>
      </c>
      <c r="K12" s="1266">
        <v>56</v>
      </c>
      <c r="L12" s="1266">
        <v>180</v>
      </c>
      <c r="M12" s="1266">
        <v>189</v>
      </c>
      <c r="N12" s="1266">
        <v>197</v>
      </c>
      <c r="O12" s="892" t="s">
        <v>29</v>
      </c>
      <c r="P12" s="1266">
        <v>55</v>
      </c>
      <c r="Q12" s="1266">
        <v>488</v>
      </c>
      <c r="R12" s="1266">
        <v>46</v>
      </c>
      <c r="S12" s="1266">
        <v>615</v>
      </c>
      <c r="T12" s="1266">
        <v>221</v>
      </c>
      <c r="U12" s="1266">
        <v>303</v>
      </c>
      <c r="V12" s="1266">
        <v>84</v>
      </c>
      <c r="W12" s="1266">
        <v>1012</v>
      </c>
      <c r="X12" s="1266">
        <v>71</v>
      </c>
      <c r="Y12" s="1266">
        <v>168</v>
      </c>
      <c r="Z12" s="1266">
        <v>152</v>
      </c>
      <c r="AA12" s="1266">
        <v>73</v>
      </c>
      <c r="AB12" s="1266">
        <v>237</v>
      </c>
      <c r="AC12" s="892" t="s">
        <v>29</v>
      </c>
      <c r="AD12" s="1266">
        <v>147</v>
      </c>
      <c r="AE12" s="1266">
        <v>130</v>
      </c>
      <c r="AF12" s="1266"/>
      <c r="AG12" s="1266"/>
      <c r="AH12" s="1266"/>
      <c r="AI12" s="1266"/>
      <c r="AJ12" s="1266"/>
      <c r="AK12" s="1266"/>
      <c r="AL12" s="1266"/>
      <c r="AM12" s="1266"/>
      <c r="AN12" s="1266"/>
      <c r="AO12" s="1266"/>
      <c r="AP12" s="1266"/>
    </row>
    <row r="13" spans="1:42" ht="5.0999999999999996" customHeight="1" thickBot="1" x14ac:dyDescent="0.3">
      <c r="A13" s="1077"/>
      <c r="B13" s="1267"/>
      <c r="C13" s="1267"/>
      <c r="D13" s="1267"/>
      <c r="E13" s="1267"/>
      <c r="F13" s="1267"/>
      <c r="G13" s="1267"/>
      <c r="H13" s="1267"/>
      <c r="I13" s="1267"/>
      <c r="J13" s="1267"/>
      <c r="K13" s="1267"/>
      <c r="L13" s="1267"/>
      <c r="M13" s="1267"/>
      <c r="N13" s="1267"/>
      <c r="O13" s="1077"/>
      <c r="P13" s="1267"/>
      <c r="Q13" s="1267"/>
      <c r="R13" s="1267"/>
      <c r="S13" s="1267"/>
      <c r="T13" s="1267"/>
      <c r="U13" s="1267"/>
      <c r="V13" s="1267"/>
      <c r="W13" s="1267"/>
      <c r="X13" s="1267"/>
      <c r="Y13" s="1267"/>
      <c r="Z13" s="1267"/>
      <c r="AA13" s="1267"/>
      <c r="AB13" s="1267"/>
      <c r="AC13" s="1077"/>
      <c r="AD13" s="1267"/>
      <c r="AE13" s="1267"/>
      <c r="AF13" s="1267"/>
      <c r="AG13" s="1267"/>
      <c r="AH13" s="1267"/>
      <c r="AI13" s="1267"/>
      <c r="AJ13" s="1267"/>
      <c r="AK13" s="1267"/>
      <c r="AL13" s="1267"/>
      <c r="AM13" s="1267"/>
      <c r="AN13" s="1267"/>
      <c r="AO13" s="1267"/>
      <c r="AP13" s="1267"/>
    </row>
    <row r="14" spans="1:42" ht="20.100000000000001" customHeight="1" thickBot="1" x14ac:dyDescent="0.3">
      <c r="A14" s="892" t="s">
        <v>30</v>
      </c>
      <c r="B14" s="1266">
        <v>42</v>
      </c>
      <c r="C14" s="1266">
        <v>413</v>
      </c>
      <c r="D14" s="1266">
        <v>175</v>
      </c>
      <c r="E14" s="1266">
        <v>114</v>
      </c>
      <c r="F14" s="1266">
        <v>84</v>
      </c>
      <c r="G14" s="1266">
        <v>53</v>
      </c>
      <c r="H14" s="1266">
        <v>57</v>
      </c>
      <c r="I14" s="1266">
        <v>115</v>
      </c>
      <c r="J14" s="1266">
        <v>492</v>
      </c>
      <c r="K14" s="1266">
        <v>56</v>
      </c>
      <c r="L14" s="1266">
        <v>180</v>
      </c>
      <c r="M14" s="1266">
        <v>191</v>
      </c>
      <c r="N14" s="1266">
        <v>196</v>
      </c>
      <c r="O14" s="892" t="s">
        <v>30</v>
      </c>
      <c r="P14" s="1266">
        <v>55</v>
      </c>
      <c r="Q14" s="1266">
        <v>488</v>
      </c>
      <c r="R14" s="1266">
        <v>45</v>
      </c>
      <c r="S14" s="1266">
        <v>618</v>
      </c>
      <c r="T14" s="1266">
        <v>221</v>
      </c>
      <c r="U14" s="1266">
        <v>303</v>
      </c>
      <c r="V14" s="1266">
        <v>84</v>
      </c>
      <c r="W14" s="1266">
        <v>1017</v>
      </c>
      <c r="X14" s="1266">
        <v>71</v>
      </c>
      <c r="Y14" s="1266">
        <v>165</v>
      </c>
      <c r="Z14" s="1266">
        <v>152</v>
      </c>
      <c r="AA14" s="1266">
        <v>74</v>
      </c>
      <c r="AB14" s="1266">
        <v>239</v>
      </c>
      <c r="AC14" s="892" t="s">
        <v>30</v>
      </c>
      <c r="AD14" s="1266">
        <v>145</v>
      </c>
      <c r="AE14" s="1266">
        <v>130</v>
      </c>
      <c r="AF14" s="1266"/>
      <c r="AG14" s="1266"/>
      <c r="AH14" s="1266"/>
      <c r="AI14" s="1266"/>
      <c r="AJ14" s="1266"/>
      <c r="AK14" s="1266"/>
      <c r="AL14" s="1266"/>
      <c r="AM14" s="1266"/>
      <c r="AN14" s="1266"/>
      <c r="AO14" s="1266"/>
      <c r="AP14" s="1266"/>
    </row>
    <row r="15" spans="1:42" ht="5.0999999999999996" customHeight="1" thickBot="1" x14ac:dyDescent="0.3">
      <c r="A15" s="1077"/>
      <c r="B15" s="1267"/>
      <c r="C15" s="1267"/>
      <c r="D15" s="1267"/>
      <c r="E15" s="1267"/>
      <c r="F15" s="1267"/>
      <c r="G15" s="1267"/>
      <c r="H15" s="1267"/>
      <c r="I15" s="1267"/>
      <c r="J15" s="1267"/>
      <c r="K15" s="1267"/>
      <c r="L15" s="1267"/>
      <c r="M15" s="1267"/>
      <c r="N15" s="1267"/>
      <c r="O15" s="1077"/>
      <c r="P15" s="1267"/>
      <c r="Q15" s="1267"/>
      <c r="R15" s="1267"/>
      <c r="S15" s="1267"/>
      <c r="T15" s="1267"/>
      <c r="U15" s="1267"/>
      <c r="V15" s="1267"/>
      <c r="W15" s="1267"/>
      <c r="X15" s="1267"/>
      <c r="Y15" s="1267"/>
      <c r="Z15" s="1267"/>
      <c r="AA15" s="1267"/>
      <c r="AB15" s="1267"/>
      <c r="AC15" s="1077"/>
      <c r="AD15" s="1267"/>
      <c r="AE15" s="1267"/>
      <c r="AF15" s="1267"/>
      <c r="AG15" s="1267"/>
      <c r="AH15" s="1267"/>
      <c r="AI15" s="1267"/>
      <c r="AJ15" s="1267"/>
      <c r="AK15" s="1267"/>
      <c r="AL15" s="1267"/>
      <c r="AM15" s="1267"/>
      <c r="AN15" s="1267"/>
      <c r="AO15" s="1267"/>
      <c r="AP15" s="1267"/>
    </row>
    <row r="16" spans="1:42" ht="20.100000000000001" customHeight="1" thickBot="1" x14ac:dyDescent="0.3">
      <c r="A16" s="892" t="s">
        <v>31</v>
      </c>
      <c r="B16" s="1266">
        <v>42</v>
      </c>
      <c r="C16" s="1266">
        <v>415</v>
      </c>
      <c r="D16" s="1266">
        <v>176</v>
      </c>
      <c r="E16" s="1266">
        <v>117</v>
      </c>
      <c r="F16" s="1266">
        <v>84</v>
      </c>
      <c r="G16" s="1266">
        <v>55</v>
      </c>
      <c r="H16" s="1266">
        <v>57</v>
      </c>
      <c r="I16" s="1266">
        <v>116</v>
      </c>
      <c r="J16" s="1266">
        <v>490</v>
      </c>
      <c r="K16" s="1266">
        <v>55</v>
      </c>
      <c r="L16" s="1266">
        <v>179</v>
      </c>
      <c r="M16" s="1266">
        <v>191</v>
      </c>
      <c r="N16" s="1266">
        <v>196</v>
      </c>
      <c r="O16" s="892" t="s">
        <v>31</v>
      </c>
      <c r="P16" s="1266">
        <v>56</v>
      </c>
      <c r="Q16" s="1266">
        <v>488</v>
      </c>
      <c r="R16" s="1266">
        <v>45</v>
      </c>
      <c r="S16" s="1266">
        <v>622</v>
      </c>
      <c r="T16" s="1266">
        <v>221</v>
      </c>
      <c r="U16" s="1266">
        <v>303</v>
      </c>
      <c r="V16" s="1266">
        <v>83</v>
      </c>
      <c r="W16" s="1266">
        <v>1022</v>
      </c>
      <c r="X16" s="1266">
        <v>71</v>
      </c>
      <c r="Y16" s="1266">
        <v>164</v>
      </c>
      <c r="Z16" s="1266">
        <v>152</v>
      </c>
      <c r="AA16" s="1266">
        <v>74</v>
      </c>
      <c r="AB16" s="1266">
        <v>232</v>
      </c>
      <c r="AC16" s="892" t="s">
        <v>31</v>
      </c>
      <c r="AD16" s="1266">
        <v>144</v>
      </c>
      <c r="AE16" s="1266">
        <v>130</v>
      </c>
      <c r="AF16" s="1266"/>
      <c r="AG16" s="1266"/>
      <c r="AH16" s="1266"/>
      <c r="AI16" s="1266"/>
      <c r="AJ16" s="1266"/>
      <c r="AK16" s="1266"/>
      <c r="AL16" s="1266"/>
      <c r="AM16" s="1266"/>
      <c r="AN16" s="1266"/>
      <c r="AO16" s="1266"/>
      <c r="AP16" s="1266"/>
    </row>
    <row r="17" spans="1:42" ht="5.0999999999999996" customHeight="1" thickBot="1" x14ac:dyDescent="0.3">
      <c r="A17" s="1077"/>
      <c r="B17" s="1267"/>
      <c r="C17" s="1267"/>
      <c r="D17" s="1267"/>
      <c r="E17" s="1267"/>
      <c r="F17" s="1267"/>
      <c r="G17" s="1267"/>
      <c r="H17" s="1267"/>
      <c r="I17" s="1267"/>
      <c r="J17" s="1267"/>
      <c r="K17" s="1267"/>
      <c r="L17" s="1267"/>
      <c r="M17" s="1267"/>
      <c r="N17" s="1267"/>
      <c r="O17" s="1077"/>
      <c r="P17" s="1267"/>
      <c r="Q17" s="1267"/>
      <c r="R17" s="1267"/>
      <c r="S17" s="1267"/>
      <c r="T17" s="1267"/>
      <c r="U17" s="1267"/>
      <c r="V17" s="1267"/>
      <c r="W17" s="1267"/>
      <c r="X17" s="1267"/>
      <c r="Y17" s="1267"/>
      <c r="Z17" s="1267"/>
      <c r="AA17" s="1267"/>
      <c r="AB17" s="1267"/>
      <c r="AC17" s="1077"/>
      <c r="AD17" s="1267"/>
      <c r="AE17" s="1267"/>
      <c r="AF17" s="1267"/>
      <c r="AG17" s="1267"/>
      <c r="AH17" s="1267"/>
      <c r="AI17" s="1267"/>
      <c r="AJ17" s="1267"/>
      <c r="AK17" s="1267"/>
      <c r="AL17" s="1267"/>
      <c r="AM17" s="1267"/>
      <c r="AN17" s="1267"/>
      <c r="AO17" s="1267"/>
      <c r="AP17" s="1267"/>
    </row>
    <row r="18" spans="1:42" ht="20.100000000000001" customHeight="1" thickBot="1" x14ac:dyDescent="0.3">
      <c r="A18" s="892" t="s">
        <v>32</v>
      </c>
      <c r="B18" s="1266">
        <v>42</v>
      </c>
      <c r="C18" s="1266">
        <v>413</v>
      </c>
      <c r="D18" s="1266">
        <v>178</v>
      </c>
      <c r="E18" s="1266">
        <v>116</v>
      </c>
      <c r="F18" s="1266">
        <v>86</v>
      </c>
      <c r="G18" s="1266">
        <v>56</v>
      </c>
      <c r="H18" s="1266">
        <v>57</v>
      </c>
      <c r="I18" s="1266">
        <v>116</v>
      </c>
      <c r="J18" s="1266">
        <v>486</v>
      </c>
      <c r="K18" s="1266">
        <v>55</v>
      </c>
      <c r="L18" s="1266">
        <v>185</v>
      </c>
      <c r="M18" s="1266">
        <v>191</v>
      </c>
      <c r="N18" s="1266">
        <v>198</v>
      </c>
      <c r="O18" s="892" t="s">
        <v>32</v>
      </c>
      <c r="P18" s="1266">
        <v>56</v>
      </c>
      <c r="Q18" s="1266">
        <v>488</v>
      </c>
      <c r="R18" s="1266">
        <v>45</v>
      </c>
      <c r="S18" s="1266">
        <v>621</v>
      </c>
      <c r="T18" s="1266">
        <v>223</v>
      </c>
      <c r="U18" s="1266">
        <v>304</v>
      </c>
      <c r="V18" s="1266">
        <v>83</v>
      </c>
      <c r="W18" s="1266">
        <v>1024</v>
      </c>
      <c r="X18" s="1266">
        <v>73</v>
      </c>
      <c r="Y18" s="1266">
        <v>165</v>
      </c>
      <c r="Z18" s="1266">
        <v>151</v>
      </c>
      <c r="AA18" s="1266">
        <v>74</v>
      </c>
      <c r="AB18" s="1266">
        <v>231</v>
      </c>
      <c r="AC18" s="892" t="s">
        <v>32</v>
      </c>
      <c r="AD18" s="1266">
        <v>145</v>
      </c>
      <c r="AE18" s="1266">
        <v>130</v>
      </c>
      <c r="AF18" s="1266"/>
      <c r="AG18" s="1266"/>
      <c r="AH18" s="1266"/>
      <c r="AI18" s="1266"/>
      <c r="AJ18" s="1266"/>
      <c r="AK18" s="1266"/>
      <c r="AL18" s="1266"/>
      <c r="AM18" s="1266"/>
      <c r="AN18" s="1266"/>
      <c r="AO18" s="1266"/>
      <c r="AP18" s="1266"/>
    </row>
    <row r="19" spans="1:42" ht="5.0999999999999996" customHeight="1" thickBot="1" x14ac:dyDescent="0.3">
      <c r="A19" s="1077"/>
      <c r="B19" s="1267"/>
      <c r="C19" s="1267"/>
      <c r="D19" s="1267"/>
      <c r="E19" s="1267"/>
      <c r="F19" s="1267"/>
      <c r="G19" s="1267"/>
      <c r="H19" s="1267"/>
      <c r="I19" s="1267"/>
      <c r="J19" s="1267"/>
      <c r="K19" s="1267"/>
      <c r="L19" s="1267"/>
      <c r="M19" s="1267"/>
      <c r="N19" s="1267"/>
      <c r="O19" s="1077"/>
      <c r="P19" s="1267"/>
      <c r="Q19" s="1267"/>
      <c r="R19" s="1267"/>
      <c r="S19" s="1267"/>
      <c r="T19" s="1267"/>
      <c r="U19" s="1267"/>
      <c r="V19" s="1267"/>
      <c r="W19" s="1267"/>
      <c r="X19" s="1267"/>
      <c r="Y19" s="1267"/>
      <c r="Z19" s="1267"/>
      <c r="AA19" s="1267"/>
      <c r="AB19" s="1267"/>
      <c r="AC19" s="1077"/>
      <c r="AD19" s="1267"/>
      <c r="AE19" s="1267"/>
      <c r="AF19" s="1267"/>
      <c r="AG19" s="1267"/>
      <c r="AH19" s="1267"/>
      <c r="AI19" s="1267"/>
      <c r="AJ19" s="1267"/>
      <c r="AK19" s="1267"/>
      <c r="AL19" s="1267"/>
      <c r="AM19" s="1267"/>
      <c r="AN19" s="1267"/>
      <c r="AO19" s="1267"/>
      <c r="AP19" s="1267"/>
    </row>
    <row r="20" spans="1:42" ht="20.100000000000001" customHeight="1" thickBot="1" x14ac:dyDescent="0.3">
      <c r="A20" s="892" t="s">
        <v>35</v>
      </c>
      <c r="B20" s="1266">
        <v>42</v>
      </c>
      <c r="C20" s="1266">
        <v>414</v>
      </c>
      <c r="D20" s="1269">
        <v>177</v>
      </c>
      <c r="E20" s="1266">
        <v>116</v>
      </c>
      <c r="F20" s="1266">
        <v>85</v>
      </c>
      <c r="G20" s="1266">
        <v>56</v>
      </c>
      <c r="H20" s="1266">
        <v>57</v>
      </c>
      <c r="I20" s="1266">
        <v>115</v>
      </c>
      <c r="J20" s="1266">
        <v>487</v>
      </c>
      <c r="K20" s="1266">
        <v>57</v>
      </c>
      <c r="L20" s="1266">
        <v>182</v>
      </c>
      <c r="M20" s="1266">
        <v>192</v>
      </c>
      <c r="N20" s="1266">
        <v>197</v>
      </c>
      <c r="O20" s="892" t="s">
        <v>35</v>
      </c>
      <c r="P20" s="1266">
        <v>56</v>
      </c>
      <c r="Q20" s="1266">
        <v>488</v>
      </c>
      <c r="R20" s="1269">
        <v>45</v>
      </c>
      <c r="S20" s="1266">
        <v>622</v>
      </c>
      <c r="T20" s="1266">
        <v>220</v>
      </c>
      <c r="U20" s="1266">
        <v>301</v>
      </c>
      <c r="V20" s="1266">
        <v>83</v>
      </c>
      <c r="W20" s="1266">
        <v>1030</v>
      </c>
      <c r="X20" s="1266">
        <v>71</v>
      </c>
      <c r="Y20" s="1266">
        <v>166</v>
      </c>
      <c r="Z20" s="1266">
        <v>150</v>
      </c>
      <c r="AA20" s="1266">
        <v>76</v>
      </c>
      <c r="AB20" s="1266">
        <v>233</v>
      </c>
      <c r="AC20" s="892" t="s">
        <v>35</v>
      </c>
      <c r="AD20" s="1266">
        <v>145</v>
      </c>
      <c r="AE20" s="1266">
        <v>130</v>
      </c>
      <c r="AF20" s="1269"/>
      <c r="AG20" s="1266"/>
      <c r="AH20" s="1266"/>
      <c r="AI20" s="1266"/>
      <c r="AJ20" s="1266"/>
      <c r="AK20" s="1266"/>
      <c r="AL20" s="1266"/>
      <c r="AM20" s="1266"/>
      <c r="AN20" s="1266"/>
      <c r="AO20" s="1266"/>
      <c r="AP20" s="1266"/>
    </row>
    <row r="21" spans="1:42" ht="5.0999999999999996" customHeight="1" thickBot="1" x14ac:dyDescent="0.3">
      <c r="A21" s="1077"/>
      <c r="B21" s="1267"/>
      <c r="C21" s="1267"/>
      <c r="D21" s="1267"/>
      <c r="E21" s="1267"/>
      <c r="F21" s="1267"/>
      <c r="G21" s="1267"/>
      <c r="H21" s="1267"/>
      <c r="I21" s="1267"/>
      <c r="J21" s="1267"/>
      <c r="K21" s="1267"/>
      <c r="L21" s="1267"/>
      <c r="M21" s="1267"/>
      <c r="N21" s="1267"/>
      <c r="O21" s="1077"/>
      <c r="P21" s="1267"/>
      <c r="Q21" s="1267"/>
      <c r="R21" s="1267"/>
      <c r="S21" s="1267"/>
      <c r="T21" s="1267"/>
      <c r="U21" s="1267"/>
      <c r="V21" s="1267"/>
      <c r="W21" s="1267"/>
      <c r="X21" s="1267"/>
      <c r="Y21" s="1267"/>
      <c r="Z21" s="1267"/>
      <c r="AA21" s="1267"/>
      <c r="AB21" s="1267"/>
      <c r="AC21" s="1077"/>
      <c r="AD21" s="1267"/>
      <c r="AE21" s="1267"/>
      <c r="AF21" s="1267"/>
      <c r="AG21" s="1267"/>
      <c r="AH21" s="1267"/>
      <c r="AI21" s="1267"/>
      <c r="AJ21" s="1267"/>
      <c r="AK21" s="1267"/>
      <c r="AL21" s="1267"/>
      <c r="AM21" s="1267"/>
      <c r="AN21" s="1267"/>
      <c r="AO21" s="1267"/>
      <c r="AP21" s="1267"/>
    </row>
    <row r="22" spans="1:42" ht="20.100000000000001" customHeight="1" thickBot="1" x14ac:dyDescent="0.3">
      <c r="A22" s="892" t="s">
        <v>36</v>
      </c>
      <c r="B22" s="1266">
        <v>42</v>
      </c>
      <c r="C22" s="1266">
        <v>414</v>
      </c>
      <c r="D22" s="1266">
        <v>186</v>
      </c>
      <c r="E22" s="1266">
        <v>117</v>
      </c>
      <c r="F22" s="1266">
        <v>87</v>
      </c>
      <c r="G22" s="1266">
        <v>57</v>
      </c>
      <c r="H22" s="1266">
        <v>57</v>
      </c>
      <c r="I22" s="1266">
        <v>116</v>
      </c>
      <c r="J22" s="1266">
        <v>477</v>
      </c>
      <c r="K22" s="1266">
        <v>55</v>
      </c>
      <c r="L22" s="1266">
        <v>187</v>
      </c>
      <c r="M22" s="1266">
        <v>195</v>
      </c>
      <c r="N22" s="1266">
        <v>195</v>
      </c>
      <c r="O22" s="892" t="s">
        <v>36</v>
      </c>
      <c r="P22" s="1266">
        <v>55</v>
      </c>
      <c r="Q22" s="1266">
        <v>542</v>
      </c>
      <c r="R22" s="1266">
        <v>46</v>
      </c>
      <c r="S22" s="1266">
        <v>620</v>
      </c>
      <c r="T22" s="1266">
        <v>223</v>
      </c>
      <c r="U22" s="1266">
        <v>305</v>
      </c>
      <c r="V22" s="1266">
        <v>84</v>
      </c>
      <c r="W22" s="1266">
        <v>1025</v>
      </c>
      <c r="X22" s="1266">
        <v>71</v>
      </c>
      <c r="Y22" s="1266">
        <v>165</v>
      </c>
      <c r="Z22" s="1266">
        <v>153</v>
      </c>
      <c r="AA22" s="1266">
        <v>76</v>
      </c>
      <c r="AB22" s="1266">
        <v>232</v>
      </c>
      <c r="AC22" s="892" t="s">
        <v>36</v>
      </c>
      <c r="AD22" s="1266">
        <v>143</v>
      </c>
      <c r="AE22" s="1266">
        <v>133</v>
      </c>
      <c r="AF22" s="1266"/>
      <c r="AG22" s="1266"/>
      <c r="AH22" s="1266"/>
      <c r="AI22" s="1266"/>
      <c r="AJ22" s="1266"/>
      <c r="AK22" s="1266"/>
      <c r="AL22" s="1266"/>
      <c r="AM22" s="1266"/>
      <c r="AN22" s="1266"/>
      <c r="AO22" s="1266"/>
      <c r="AP22" s="1266"/>
    </row>
    <row r="23" spans="1:42" ht="5.0999999999999996" customHeight="1" thickBot="1" x14ac:dyDescent="0.3">
      <c r="A23" s="1077"/>
      <c r="B23" s="1267"/>
      <c r="C23" s="1267"/>
      <c r="D23" s="1267"/>
      <c r="E23" s="1267"/>
      <c r="F23" s="1267"/>
      <c r="G23" s="1267"/>
      <c r="H23" s="1267"/>
      <c r="I23" s="1267"/>
      <c r="J23" s="1267"/>
      <c r="K23" s="1267"/>
      <c r="L23" s="1267"/>
      <c r="M23" s="1267"/>
      <c r="N23" s="1267"/>
      <c r="O23" s="1077"/>
      <c r="P23" s="1267"/>
      <c r="Q23" s="1267"/>
      <c r="R23" s="1267"/>
      <c r="S23" s="1267"/>
      <c r="T23" s="1267"/>
      <c r="U23" s="1267"/>
      <c r="V23" s="1267"/>
      <c r="W23" s="1267"/>
      <c r="X23" s="1267"/>
      <c r="Y23" s="1267"/>
      <c r="Z23" s="1267"/>
      <c r="AA23" s="1267"/>
      <c r="AB23" s="1267"/>
      <c r="AC23" s="1077"/>
      <c r="AD23" s="1267"/>
      <c r="AE23" s="1267"/>
      <c r="AF23" s="1267"/>
      <c r="AG23" s="1267"/>
      <c r="AH23" s="1267"/>
      <c r="AI23" s="1267"/>
      <c r="AJ23" s="1267"/>
      <c r="AK23" s="1267"/>
      <c r="AL23" s="1267"/>
      <c r="AM23" s="1267"/>
      <c r="AN23" s="1267"/>
      <c r="AO23" s="1267"/>
      <c r="AP23" s="1267"/>
    </row>
    <row r="24" spans="1:42" ht="20.100000000000001" customHeight="1" thickBot="1" x14ac:dyDescent="0.3">
      <c r="A24" s="1270" t="s">
        <v>37</v>
      </c>
      <c r="B24" s="1266">
        <v>42</v>
      </c>
      <c r="C24" s="1266">
        <v>413</v>
      </c>
      <c r="D24" s="1266">
        <v>185</v>
      </c>
      <c r="E24" s="1266">
        <v>118</v>
      </c>
      <c r="F24" s="1266">
        <v>86</v>
      </c>
      <c r="G24" s="1266">
        <v>55</v>
      </c>
      <c r="H24" s="1266">
        <v>57</v>
      </c>
      <c r="I24" s="1266">
        <v>119</v>
      </c>
      <c r="J24" s="1266">
        <v>481</v>
      </c>
      <c r="K24" s="1266">
        <v>55</v>
      </c>
      <c r="L24" s="1266">
        <v>185</v>
      </c>
      <c r="M24" s="1266">
        <v>194</v>
      </c>
      <c r="N24" s="1266">
        <v>198</v>
      </c>
      <c r="O24" s="1270" t="s">
        <v>37</v>
      </c>
      <c r="P24" s="1266">
        <v>55</v>
      </c>
      <c r="Q24" s="1266">
        <v>566</v>
      </c>
      <c r="R24" s="1266">
        <v>46</v>
      </c>
      <c r="S24" s="1266">
        <v>625</v>
      </c>
      <c r="T24" s="1266">
        <v>226</v>
      </c>
      <c r="U24" s="1266">
        <v>303</v>
      </c>
      <c r="V24" s="1266">
        <v>84</v>
      </c>
      <c r="W24" s="1266">
        <v>1021</v>
      </c>
      <c r="X24" s="1266">
        <v>71</v>
      </c>
      <c r="Y24" s="1266">
        <v>168</v>
      </c>
      <c r="Z24" s="1266">
        <v>159</v>
      </c>
      <c r="AA24" s="1266">
        <v>76</v>
      </c>
      <c r="AB24" s="1266">
        <v>234</v>
      </c>
      <c r="AC24" s="1270" t="s">
        <v>37</v>
      </c>
      <c r="AD24" s="1266">
        <v>143</v>
      </c>
      <c r="AE24" s="1266">
        <v>132</v>
      </c>
      <c r="AF24" s="1266"/>
      <c r="AG24" s="1266"/>
      <c r="AH24" s="1266"/>
      <c r="AI24" s="1266"/>
      <c r="AJ24" s="1266"/>
      <c r="AK24" s="1266"/>
      <c r="AL24" s="1266"/>
      <c r="AM24" s="1266"/>
      <c r="AN24" s="1266"/>
      <c r="AO24" s="1266"/>
      <c r="AP24" s="1266"/>
    </row>
    <row r="25" spans="1:42" ht="5.0999999999999996" customHeight="1" thickBot="1" x14ac:dyDescent="0.3">
      <c r="A25" s="1077"/>
      <c r="B25" s="1267"/>
      <c r="C25" s="1267"/>
      <c r="D25" s="1267"/>
      <c r="E25" s="1267"/>
      <c r="F25" s="1267"/>
      <c r="G25" s="1267"/>
      <c r="H25" s="1267"/>
      <c r="I25" s="1267"/>
      <c r="J25" s="1267"/>
      <c r="K25" s="1267"/>
      <c r="L25" s="1267"/>
      <c r="M25" s="1267"/>
      <c r="N25" s="1267"/>
      <c r="O25" s="1077"/>
      <c r="P25" s="1267"/>
      <c r="Q25" s="1267"/>
      <c r="R25" s="1267"/>
      <c r="S25" s="1267"/>
      <c r="T25" s="1267"/>
      <c r="U25" s="1267"/>
      <c r="V25" s="1267"/>
      <c r="W25" s="1267"/>
      <c r="X25" s="1267"/>
      <c r="Y25" s="1267"/>
      <c r="Z25" s="1267"/>
      <c r="AA25" s="1267"/>
      <c r="AB25" s="1267"/>
      <c r="AC25" s="1077"/>
      <c r="AD25" s="1267"/>
      <c r="AE25" s="1267"/>
      <c r="AF25" s="1267"/>
      <c r="AG25" s="1267"/>
      <c r="AH25" s="1267"/>
      <c r="AI25" s="1267"/>
      <c r="AJ25" s="1267"/>
      <c r="AK25" s="1267"/>
      <c r="AL25" s="1267"/>
      <c r="AM25" s="1267"/>
      <c r="AN25" s="1267"/>
      <c r="AO25" s="1267"/>
      <c r="AP25" s="1267"/>
    </row>
    <row r="26" spans="1:42" ht="20.100000000000001" customHeight="1" thickBot="1" x14ac:dyDescent="0.3">
      <c r="A26" s="892" t="s">
        <v>38</v>
      </c>
      <c r="B26" s="1266">
        <v>41</v>
      </c>
      <c r="C26" s="1266">
        <v>416</v>
      </c>
      <c r="D26" s="1266">
        <v>186</v>
      </c>
      <c r="E26" s="1266">
        <v>118</v>
      </c>
      <c r="F26" s="1266">
        <v>85</v>
      </c>
      <c r="G26" s="1266">
        <v>55</v>
      </c>
      <c r="H26" s="1266">
        <v>57</v>
      </c>
      <c r="I26" s="1266">
        <v>120</v>
      </c>
      <c r="J26" s="1266">
        <v>488</v>
      </c>
      <c r="K26" s="1266">
        <v>55</v>
      </c>
      <c r="L26" s="1266">
        <v>184</v>
      </c>
      <c r="M26" s="1266">
        <v>191</v>
      </c>
      <c r="N26" s="1266">
        <v>196</v>
      </c>
      <c r="O26" s="892" t="s">
        <v>38</v>
      </c>
      <c r="P26" s="1266">
        <v>55</v>
      </c>
      <c r="Q26" s="1266">
        <v>571</v>
      </c>
      <c r="R26" s="1266">
        <v>46</v>
      </c>
      <c r="S26" s="1266">
        <v>619</v>
      </c>
      <c r="T26" s="1266">
        <v>263</v>
      </c>
      <c r="U26" s="1266">
        <v>305</v>
      </c>
      <c r="V26" s="1266">
        <v>85</v>
      </c>
      <c r="W26" s="1266">
        <v>1024</v>
      </c>
      <c r="X26" s="1266">
        <v>72</v>
      </c>
      <c r="Y26" s="1266">
        <v>166</v>
      </c>
      <c r="Z26" s="1266">
        <v>157</v>
      </c>
      <c r="AA26" s="1266">
        <v>75</v>
      </c>
      <c r="AB26" s="1266">
        <v>233</v>
      </c>
      <c r="AC26" s="892" t="s">
        <v>38</v>
      </c>
      <c r="AD26" s="1266">
        <v>143</v>
      </c>
      <c r="AE26" s="1266">
        <v>133</v>
      </c>
      <c r="AF26" s="1266"/>
      <c r="AG26" s="1266"/>
      <c r="AH26" s="1266"/>
      <c r="AI26" s="1266"/>
      <c r="AJ26" s="1266"/>
      <c r="AK26" s="1266"/>
      <c r="AL26" s="1266"/>
      <c r="AM26" s="1266"/>
      <c r="AN26" s="1266"/>
      <c r="AO26" s="1266"/>
      <c r="AP26" s="1266"/>
    </row>
    <row r="27" spans="1:42" ht="5.0999999999999996" customHeight="1" thickBot="1" x14ac:dyDescent="0.3">
      <c r="A27" s="1077"/>
      <c r="B27" s="1267"/>
      <c r="C27" s="1267"/>
      <c r="D27" s="1267"/>
      <c r="E27" s="1267"/>
      <c r="F27" s="1267"/>
      <c r="G27" s="1267"/>
      <c r="H27" s="1267"/>
      <c r="I27" s="1267"/>
      <c r="J27" s="1267"/>
      <c r="K27" s="1267"/>
      <c r="L27" s="1267"/>
      <c r="M27" s="1267"/>
      <c r="N27" s="1267"/>
      <c r="O27" s="1077"/>
      <c r="P27" s="1267"/>
      <c r="Q27" s="1267"/>
      <c r="R27" s="1267"/>
      <c r="S27" s="1267"/>
      <c r="T27" s="1267"/>
      <c r="U27" s="1267"/>
      <c r="V27" s="1267"/>
      <c r="W27" s="1267"/>
      <c r="X27" s="1267"/>
      <c r="Y27" s="1267"/>
      <c r="Z27" s="1267"/>
      <c r="AA27" s="1267"/>
      <c r="AB27" s="1267"/>
      <c r="AC27" s="1077"/>
      <c r="AD27" s="1267"/>
      <c r="AE27" s="1267"/>
      <c r="AF27" s="1267"/>
      <c r="AG27" s="1267"/>
      <c r="AH27" s="1267"/>
      <c r="AI27" s="1267"/>
      <c r="AJ27" s="1267"/>
      <c r="AK27" s="1267"/>
      <c r="AL27" s="1267"/>
      <c r="AM27" s="1267"/>
      <c r="AN27" s="1267"/>
      <c r="AO27" s="1267"/>
      <c r="AP27" s="1267"/>
    </row>
    <row r="28" spans="1:42" ht="20.100000000000001" customHeight="1" thickBot="1" x14ac:dyDescent="0.3">
      <c r="A28" s="892" t="s">
        <v>39</v>
      </c>
      <c r="B28" s="1266">
        <v>41</v>
      </c>
      <c r="C28" s="1266">
        <v>423</v>
      </c>
      <c r="D28" s="1266">
        <v>187</v>
      </c>
      <c r="E28" s="1266">
        <v>115</v>
      </c>
      <c r="F28" s="1266">
        <v>88</v>
      </c>
      <c r="G28" s="1266">
        <v>55</v>
      </c>
      <c r="H28" s="1266">
        <v>57</v>
      </c>
      <c r="I28" s="1266">
        <v>114</v>
      </c>
      <c r="J28" s="1266">
        <v>478</v>
      </c>
      <c r="K28" s="1266">
        <v>55</v>
      </c>
      <c r="L28" s="1266">
        <v>175</v>
      </c>
      <c r="M28" s="1266">
        <v>196</v>
      </c>
      <c r="N28" s="1266">
        <v>190</v>
      </c>
      <c r="O28" s="892" t="s">
        <v>39</v>
      </c>
      <c r="P28" s="1266">
        <v>54</v>
      </c>
      <c r="Q28" s="1266">
        <v>570</v>
      </c>
      <c r="R28" s="1266">
        <v>47</v>
      </c>
      <c r="S28" s="1266">
        <v>618</v>
      </c>
      <c r="T28" s="1266">
        <v>278</v>
      </c>
      <c r="U28" s="1266">
        <v>307</v>
      </c>
      <c r="V28" s="1266">
        <v>84</v>
      </c>
      <c r="W28" s="1266">
        <v>1021</v>
      </c>
      <c r="X28" s="1266">
        <v>72</v>
      </c>
      <c r="Y28" s="1266">
        <v>164</v>
      </c>
      <c r="Z28" s="1266">
        <v>158</v>
      </c>
      <c r="AA28" s="1266">
        <v>77</v>
      </c>
      <c r="AB28" s="1266">
        <v>229</v>
      </c>
      <c r="AC28" s="892" t="s">
        <v>39</v>
      </c>
      <c r="AD28" s="1266">
        <v>143</v>
      </c>
      <c r="AE28" s="1266">
        <v>136</v>
      </c>
      <c r="AF28" s="1266"/>
      <c r="AG28" s="1266"/>
      <c r="AH28" s="1266"/>
      <c r="AI28" s="1266"/>
      <c r="AJ28" s="1266"/>
      <c r="AK28" s="1266"/>
      <c r="AL28" s="1266"/>
      <c r="AM28" s="1266"/>
      <c r="AN28" s="1266"/>
      <c r="AO28" s="1266"/>
      <c r="AP28" s="1266"/>
    </row>
    <row r="29" spans="1:42" ht="5.0999999999999996" customHeight="1" thickBot="1" x14ac:dyDescent="0.3">
      <c r="A29" s="1077"/>
      <c r="B29" s="1267"/>
      <c r="C29" s="1267"/>
      <c r="D29" s="1267"/>
      <c r="E29" s="1267"/>
      <c r="F29" s="1267"/>
      <c r="G29" s="1267"/>
      <c r="H29" s="1267"/>
      <c r="I29" s="1267"/>
      <c r="J29" s="1267"/>
      <c r="K29" s="1267"/>
      <c r="L29" s="1267"/>
      <c r="M29" s="1267"/>
      <c r="N29" s="1267"/>
      <c r="O29" s="1077"/>
      <c r="P29" s="1267"/>
      <c r="Q29" s="1267"/>
      <c r="R29" s="1267"/>
      <c r="S29" s="1267"/>
      <c r="T29" s="1267"/>
      <c r="U29" s="1267"/>
      <c r="V29" s="1267"/>
      <c r="W29" s="1267"/>
      <c r="X29" s="1267"/>
      <c r="Y29" s="1267"/>
      <c r="Z29" s="1267"/>
      <c r="AA29" s="1267"/>
      <c r="AB29" s="1267"/>
      <c r="AC29" s="1077"/>
      <c r="AD29" s="1267"/>
      <c r="AE29" s="1267"/>
      <c r="AF29" s="1267"/>
      <c r="AG29" s="1267"/>
      <c r="AH29" s="1267"/>
      <c r="AI29" s="1267"/>
      <c r="AJ29" s="1267"/>
      <c r="AK29" s="1267"/>
      <c r="AL29" s="1267"/>
      <c r="AM29" s="1267"/>
      <c r="AN29" s="1267"/>
      <c r="AO29" s="1267"/>
      <c r="AP29" s="1267"/>
    </row>
    <row r="30" spans="1:42" ht="20.100000000000001" customHeight="1" thickBot="1" x14ac:dyDescent="0.3">
      <c r="A30" s="892" t="s">
        <v>40</v>
      </c>
      <c r="B30" s="1266">
        <v>41</v>
      </c>
      <c r="C30" s="1266">
        <v>420</v>
      </c>
      <c r="D30" s="1266">
        <v>188</v>
      </c>
      <c r="E30" s="1266">
        <v>116</v>
      </c>
      <c r="F30" s="1266">
        <v>87</v>
      </c>
      <c r="G30" s="1266">
        <v>56</v>
      </c>
      <c r="H30" s="1266">
        <v>57</v>
      </c>
      <c r="I30" s="1266">
        <v>115</v>
      </c>
      <c r="J30" s="1266">
        <v>479</v>
      </c>
      <c r="K30" s="1266">
        <v>54</v>
      </c>
      <c r="L30" s="1266">
        <v>175</v>
      </c>
      <c r="M30" s="1266">
        <v>194</v>
      </c>
      <c r="N30" s="1266">
        <v>188</v>
      </c>
      <c r="O30" s="892" t="s">
        <v>40</v>
      </c>
      <c r="P30" s="1266">
        <v>53</v>
      </c>
      <c r="Q30" s="1266">
        <v>570</v>
      </c>
      <c r="R30" s="1266">
        <v>48</v>
      </c>
      <c r="S30" s="1266">
        <v>621</v>
      </c>
      <c r="T30" s="1266">
        <v>278</v>
      </c>
      <c r="U30" s="1266">
        <v>306</v>
      </c>
      <c r="V30" s="1266">
        <v>85</v>
      </c>
      <c r="W30" s="1266">
        <v>1020</v>
      </c>
      <c r="X30" s="1266">
        <v>74</v>
      </c>
      <c r="Y30" s="1266">
        <v>164</v>
      </c>
      <c r="Z30" s="1266">
        <v>158</v>
      </c>
      <c r="AA30" s="1266">
        <v>77</v>
      </c>
      <c r="AB30" s="1266">
        <v>228</v>
      </c>
      <c r="AC30" s="892" t="s">
        <v>40</v>
      </c>
      <c r="AD30" s="1266">
        <v>143</v>
      </c>
      <c r="AE30" s="1266">
        <v>135</v>
      </c>
      <c r="AF30" s="1266"/>
      <c r="AG30" s="1266"/>
      <c r="AH30" s="1266"/>
      <c r="AI30" s="1266"/>
      <c r="AJ30" s="1266"/>
      <c r="AK30" s="1266"/>
      <c r="AL30" s="1266"/>
      <c r="AM30" s="1266"/>
      <c r="AN30" s="1266"/>
      <c r="AO30" s="1266"/>
      <c r="AP30" s="1266"/>
    </row>
    <row r="31" spans="1:42" ht="9" customHeight="1" thickBot="1" x14ac:dyDescent="0.25">
      <c r="A31" s="1271"/>
      <c r="B31" s="1272"/>
      <c r="C31" s="1272"/>
      <c r="D31" s="1272"/>
      <c r="E31" s="1272"/>
      <c r="F31" s="1272"/>
      <c r="G31" s="1272"/>
      <c r="H31" s="1272"/>
      <c r="I31" s="1272"/>
      <c r="J31" s="1272"/>
      <c r="K31" s="1272"/>
      <c r="L31" s="1272"/>
      <c r="M31" s="1272"/>
      <c r="N31" s="1272"/>
      <c r="O31" s="1271"/>
      <c r="P31" s="1272"/>
      <c r="Q31" s="1272"/>
      <c r="R31" s="1272"/>
      <c r="S31" s="1272"/>
      <c r="T31" s="1272"/>
      <c r="U31" s="1272"/>
      <c r="V31" s="1272"/>
      <c r="W31" s="1272"/>
      <c r="X31" s="1272"/>
      <c r="Y31" s="1272"/>
      <c r="Z31" s="1272"/>
      <c r="AA31" s="1272"/>
      <c r="AB31" s="1272"/>
      <c r="AC31" s="1271"/>
      <c r="AD31" s="1272"/>
      <c r="AE31" s="1272"/>
      <c r="AF31" s="1272"/>
      <c r="AG31" s="1272"/>
      <c r="AH31" s="1272"/>
      <c r="AI31" s="1272"/>
      <c r="AJ31" s="1272"/>
      <c r="AK31" s="1272"/>
      <c r="AL31" s="1272"/>
      <c r="AM31" s="1272"/>
      <c r="AN31" s="1272"/>
      <c r="AO31" s="1272"/>
      <c r="AP31" s="1272"/>
    </row>
    <row r="32" spans="1:42" ht="15" customHeight="1" x14ac:dyDescent="0.2">
      <c r="A32" s="1273"/>
      <c r="B32" s="1274"/>
      <c r="C32" s="1274"/>
      <c r="D32" s="1274"/>
      <c r="E32" s="1274"/>
      <c r="F32" s="1274"/>
      <c r="G32" s="1274"/>
      <c r="H32" s="1274"/>
      <c r="I32" s="1274"/>
      <c r="J32" s="1274"/>
      <c r="K32" s="1274"/>
      <c r="L32" s="1274"/>
      <c r="M32" s="1274"/>
      <c r="N32" s="1274"/>
      <c r="O32" s="1273"/>
      <c r="P32" s="1274"/>
      <c r="Q32" s="1274"/>
      <c r="R32" s="1274"/>
      <c r="S32" s="1274"/>
      <c r="T32" s="1274"/>
      <c r="U32" s="1274"/>
      <c r="V32" s="1274"/>
      <c r="W32" s="1274"/>
      <c r="X32" s="1274"/>
      <c r="Y32" s="1274"/>
      <c r="Z32" s="1274"/>
      <c r="AA32" s="1274"/>
      <c r="AB32" s="1274"/>
      <c r="AC32" s="1273"/>
      <c r="AD32" s="1274"/>
      <c r="AE32" s="1274"/>
      <c r="AF32" s="1274"/>
      <c r="AG32" s="1274"/>
      <c r="AH32" s="1274"/>
      <c r="AI32" s="1274"/>
      <c r="AJ32" s="1274"/>
      <c r="AK32" s="1274"/>
      <c r="AL32" s="1274"/>
      <c r="AM32" s="1274"/>
      <c r="AN32" s="1274"/>
      <c r="AO32" s="1274"/>
      <c r="AP32" s="1274"/>
    </row>
  </sheetData>
  <mergeCells count="6">
    <mergeCell ref="B1:N1"/>
    <mergeCell ref="P1:AB1"/>
    <mergeCell ref="AD1:AP1"/>
    <mergeCell ref="B2:N2"/>
    <mergeCell ref="P2:AB2"/>
    <mergeCell ref="AD2:AP2"/>
  </mergeCells>
  <pageMargins left="0.78740157499999996" right="0.78740157499999996" top="0.984251969" bottom="0.984251969" header="0.4921259845" footer="0.4921259845"/>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60"/>
  <sheetViews>
    <sheetView zoomScale="81" zoomScaleNormal="81" workbookViewId="0">
      <selection activeCell="C59" sqref="C59"/>
    </sheetView>
  </sheetViews>
  <sheetFormatPr baseColWidth="10" defaultRowHeight="12.75" x14ac:dyDescent="0.2"/>
  <cols>
    <col min="1" max="1" width="3.140625" customWidth="1"/>
    <col min="2" max="2" width="14.5703125" customWidth="1"/>
    <col min="3" max="3" width="15.42578125" customWidth="1"/>
    <col min="4" max="4" width="0.140625" customWidth="1"/>
    <col min="5" max="15" width="14.7109375" customWidth="1"/>
    <col min="16" max="16" width="16.140625" customWidth="1"/>
    <col min="17" max="17" width="0.28515625" customWidth="1"/>
    <col min="18" max="18" width="1.7109375" customWidth="1"/>
  </cols>
  <sheetData>
    <row r="1" spans="1:18" ht="16.5" customHeight="1" thickBot="1" x14ac:dyDescent="0.3">
      <c r="A1" s="1"/>
      <c r="B1" s="2" t="s">
        <v>0</v>
      </c>
      <c r="C1" s="3"/>
      <c r="D1" s="4"/>
      <c r="E1" s="4"/>
      <c r="F1" s="4"/>
      <c r="G1" s="4"/>
      <c r="H1" s="4"/>
      <c r="I1" s="4"/>
      <c r="J1" s="4"/>
      <c r="K1" s="4"/>
      <c r="L1" s="4"/>
      <c r="M1" s="4"/>
      <c r="N1" s="4"/>
      <c r="O1" s="4"/>
      <c r="P1" s="4"/>
      <c r="Q1" s="5"/>
      <c r="R1" s="6"/>
    </row>
    <row r="2" spans="1:18" ht="0.75" customHeight="1" x14ac:dyDescent="0.2">
      <c r="A2" s="7"/>
      <c r="B2" s="8"/>
      <c r="C2" s="8"/>
      <c r="D2" s="8"/>
      <c r="E2" s="8"/>
      <c r="F2" s="8"/>
      <c r="G2" s="8"/>
      <c r="H2" s="8"/>
      <c r="I2" s="8"/>
      <c r="J2" s="8"/>
      <c r="K2" s="8"/>
      <c r="L2" s="9"/>
      <c r="M2" s="8"/>
      <c r="N2" s="9"/>
      <c r="O2" s="9"/>
      <c r="P2" s="10"/>
      <c r="Q2" s="11"/>
      <c r="R2" s="12"/>
    </row>
    <row r="3" spans="1:18" ht="21" customHeight="1" thickBot="1" x14ac:dyDescent="0.3">
      <c r="A3" s="7"/>
      <c r="B3" s="13"/>
      <c r="C3" s="14"/>
      <c r="D3" s="15"/>
      <c r="E3" s="16"/>
      <c r="F3" s="16"/>
      <c r="G3" s="16"/>
      <c r="H3" s="16"/>
      <c r="I3" s="16"/>
      <c r="J3" s="16"/>
      <c r="K3" s="16"/>
      <c r="L3" s="17"/>
      <c r="M3" s="16"/>
      <c r="N3" s="17"/>
      <c r="O3" s="17"/>
      <c r="P3" s="18"/>
      <c r="Q3" s="19"/>
      <c r="R3" s="12"/>
    </row>
    <row r="4" spans="1:18" ht="3" hidden="1" customHeight="1" x14ac:dyDescent="0.2">
      <c r="A4" s="7"/>
      <c r="B4" s="20"/>
      <c r="C4" s="21"/>
      <c r="D4" s="21"/>
      <c r="E4" s="22"/>
      <c r="F4" s="22"/>
      <c r="G4" s="22"/>
      <c r="H4" s="22"/>
      <c r="I4" s="22"/>
      <c r="J4" s="22"/>
      <c r="K4" s="22"/>
      <c r="L4" s="22"/>
      <c r="M4" s="22"/>
      <c r="N4" s="22"/>
      <c r="O4" s="22"/>
      <c r="P4" s="23"/>
      <c r="Q4" s="24"/>
      <c r="R4" s="12"/>
    </row>
    <row r="5" spans="1:18" ht="22.5" customHeight="1" thickBot="1" x14ac:dyDescent="0.3">
      <c r="A5" s="25"/>
      <c r="B5" s="26" t="s">
        <v>1</v>
      </c>
      <c r="C5" s="26"/>
      <c r="D5" s="27"/>
      <c r="E5" s="1377" t="s">
        <v>2</v>
      </c>
      <c r="F5" s="28" t="s">
        <v>3</v>
      </c>
      <c r="G5" s="29" t="s">
        <v>4</v>
      </c>
      <c r="H5" s="30" t="s">
        <v>5</v>
      </c>
      <c r="I5" s="31" t="s">
        <v>6</v>
      </c>
      <c r="J5" s="32" t="s">
        <v>7</v>
      </c>
      <c r="K5" s="33" t="s">
        <v>8</v>
      </c>
      <c r="L5" s="34" t="s">
        <v>9</v>
      </c>
      <c r="M5" s="35" t="s">
        <v>10</v>
      </c>
      <c r="N5" s="36" t="s">
        <v>11</v>
      </c>
      <c r="O5" s="37" t="s">
        <v>12</v>
      </c>
      <c r="P5" s="38" t="s">
        <v>13</v>
      </c>
      <c r="Q5" s="39"/>
      <c r="R5" s="12"/>
    </row>
    <row r="6" spans="1:18" ht="16.5" thickBot="1" x14ac:dyDescent="0.3">
      <c r="A6" s="25"/>
      <c r="B6" s="40"/>
      <c r="C6" s="41"/>
      <c r="D6" s="42"/>
      <c r="E6" s="1378"/>
      <c r="F6" s="43" t="s">
        <v>14</v>
      </c>
      <c r="G6" s="44" t="s">
        <v>15</v>
      </c>
      <c r="H6" s="45" t="s">
        <v>16</v>
      </c>
      <c r="I6" s="46" t="s">
        <v>17</v>
      </c>
      <c r="J6" s="47" t="s">
        <v>18</v>
      </c>
      <c r="K6" s="48"/>
      <c r="L6" s="49" t="s">
        <v>19</v>
      </c>
      <c r="M6" s="50" t="s">
        <v>20</v>
      </c>
      <c r="N6" s="51" t="s">
        <v>21</v>
      </c>
      <c r="O6" s="52" t="s">
        <v>22</v>
      </c>
      <c r="P6" s="53"/>
      <c r="Q6" s="54"/>
      <c r="R6" s="12"/>
    </row>
    <row r="7" spans="1:18" ht="21.95" customHeight="1" thickBot="1" x14ac:dyDescent="0.4">
      <c r="A7" s="25"/>
      <c r="B7" s="55"/>
      <c r="C7" s="34" t="s">
        <v>23</v>
      </c>
      <c r="D7" s="56"/>
      <c r="E7" s="57">
        <v>31787</v>
      </c>
      <c r="F7" s="58">
        <v>50005</v>
      </c>
      <c r="G7" s="59">
        <v>125</v>
      </c>
      <c r="H7" s="60">
        <v>6</v>
      </c>
      <c r="I7" s="61">
        <v>8</v>
      </c>
      <c r="J7" s="62">
        <v>234</v>
      </c>
      <c r="K7" s="63">
        <v>3046</v>
      </c>
      <c r="L7" s="64">
        <v>181</v>
      </c>
      <c r="M7" s="65">
        <v>126</v>
      </c>
      <c r="N7" s="66">
        <v>32</v>
      </c>
      <c r="O7" s="67">
        <v>536</v>
      </c>
      <c r="P7" s="68">
        <f t="shared" ref="P7:P12" si="0">SUM(E7:O7)</f>
        <v>86086</v>
      </c>
      <c r="Q7" s="69">
        <f>SUM(P7)</f>
        <v>86086</v>
      </c>
      <c r="R7" s="12"/>
    </row>
    <row r="8" spans="1:18" ht="21.95" customHeight="1" x14ac:dyDescent="0.35">
      <c r="A8" s="25"/>
      <c r="B8" s="70" t="s">
        <v>24</v>
      </c>
      <c r="C8" s="71" t="s">
        <v>25</v>
      </c>
      <c r="D8" s="72"/>
      <c r="E8" s="73">
        <v>75634</v>
      </c>
      <c r="F8" s="74">
        <v>2646</v>
      </c>
      <c r="G8" s="75">
        <v>8584</v>
      </c>
      <c r="H8" s="76">
        <v>78</v>
      </c>
      <c r="I8" s="77">
        <v>93</v>
      </c>
      <c r="J8" s="78">
        <v>8</v>
      </c>
      <c r="K8" s="79">
        <v>5730</v>
      </c>
      <c r="L8" s="80">
        <v>381</v>
      </c>
      <c r="M8" s="81">
        <v>21</v>
      </c>
      <c r="N8" s="82">
        <v>836</v>
      </c>
      <c r="O8" s="83">
        <v>56</v>
      </c>
      <c r="P8" s="84">
        <f t="shared" si="0"/>
        <v>94067</v>
      </c>
      <c r="Q8" s="85"/>
      <c r="R8" s="12"/>
    </row>
    <row r="9" spans="1:18" ht="21.95" customHeight="1" thickBot="1" x14ac:dyDescent="0.4">
      <c r="A9" s="25"/>
      <c r="B9" s="70"/>
      <c r="C9" s="86" t="s">
        <v>26</v>
      </c>
      <c r="D9" s="87"/>
      <c r="E9" s="88">
        <v>48610</v>
      </c>
      <c r="F9" s="89">
        <v>341</v>
      </c>
      <c r="G9" s="90">
        <v>1403</v>
      </c>
      <c r="H9" s="91">
        <v>16</v>
      </c>
      <c r="I9" s="92">
        <v>19</v>
      </c>
      <c r="J9" s="93">
        <v>21</v>
      </c>
      <c r="K9" s="94">
        <v>1136</v>
      </c>
      <c r="L9" s="95">
        <v>47</v>
      </c>
      <c r="M9" s="96">
        <v>12</v>
      </c>
      <c r="N9" s="97">
        <v>308</v>
      </c>
      <c r="O9" s="98">
        <v>10</v>
      </c>
      <c r="P9" s="99">
        <f t="shared" si="0"/>
        <v>51923</v>
      </c>
      <c r="Q9" s="100">
        <f>SUM(P8+P9)</f>
        <v>145990</v>
      </c>
      <c r="R9" s="12"/>
    </row>
    <row r="10" spans="1:18" ht="0.75" customHeight="1" thickBot="1" x14ac:dyDescent="0.3">
      <c r="A10" s="25"/>
      <c r="B10" s="101"/>
      <c r="C10" s="102"/>
      <c r="D10" s="72"/>
      <c r="E10" s="103"/>
      <c r="F10" s="104"/>
      <c r="G10" s="105"/>
      <c r="H10" s="105"/>
      <c r="I10" s="106"/>
      <c r="J10" s="107"/>
      <c r="K10" s="108"/>
      <c r="L10" s="109"/>
      <c r="M10" s="110"/>
      <c r="N10" s="111"/>
      <c r="O10" s="112"/>
      <c r="P10" s="102">
        <f t="shared" si="0"/>
        <v>0</v>
      </c>
      <c r="Q10" s="113"/>
      <c r="R10" s="12"/>
    </row>
    <row r="11" spans="1:18" ht="18" hidden="1" customHeight="1" x14ac:dyDescent="0.25">
      <c r="A11" s="25"/>
      <c r="B11" s="101"/>
      <c r="C11" s="114"/>
      <c r="D11" s="115"/>
      <c r="E11" s="116"/>
      <c r="F11" s="117"/>
      <c r="G11" s="118"/>
      <c r="H11" s="118"/>
      <c r="I11" s="119"/>
      <c r="J11" s="120"/>
      <c r="K11" s="121"/>
      <c r="L11" s="122"/>
      <c r="M11" s="123"/>
      <c r="N11" s="124"/>
      <c r="O11" s="125"/>
      <c r="P11" s="126">
        <f t="shared" si="0"/>
        <v>0</v>
      </c>
      <c r="Q11" s="127">
        <f>SUM(P10+P11)</f>
        <v>0</v>
      </c>
      <c r="R11" s="12"/>
    </row>
    <row r="12" spans="1:18" ht="24.95" customHeight="1" thickBot="1" x14ac:dyDescent="0.4">
      <c r="A12" s="25"/>
      <c r="B12" s="128"/>
      <c r="C12" s="129" t="s">
        <v>27</v>
      </c>
      <c r="D12" s="130"/>
      <c r="E12" s="131">
        <f t="shared" ref="E12:M12" si="1">SUM(E7:E11)</f>
        <v>156031</v>
      </c>
      <c r="F12" s="132">
        <f t="shared" si="1"/>
        <v>52992</v>
      </c>
      <c r="G12" s="131">
        <f t="shared" si="1"/>
        <v>10112</v>
      </c>
      <c r="H12" s="132">
        <f>SUM(H7:H9)</f>
        <v>100</v>
      </c>
      <c r="I12" s="131">
        <f>SUM(I7:I9)</f>
        <v>120</v>
      </c>
      <c r="J12" s="132">
        <f t="shared" si="1"/>
        <v>263</v>
      </c>
      <c r="K12" s="131">
        <f t="shared" si="1"/>
        <v>9912</v>
      </c>
      <c r="L12" s="132">
        <f t="shared" si="1"/>
        <v>609</v>
      </c>
      <c r="M12" s="133">
        <f t="shared" si="1"/>
        <v>159</v>
      </c>
      <c r="N12" s="131">
        <f>SUM(N7:N9)</f>
        <v>1176</v>
      </c>
      <c r="O12" s="132">
        <f>SUM(O7:O9)</f>
        <v>602</v>
      </c>
      <c r="P12" s="131">
        <f t="shared" si="0"/>
        <v>232076</v>
      </c>
      <c r="Q12" s="134">
        <f>SUM(P7:P11)</f>
        <v>232076</v>
      </c>
      <c r="R12" s="12"/>
    </row>
    <row r="13" spans="1:18" ht="19.5" hidden="1" customHeight="1" x14ac:dyDescent="0.25">
      <c r="A13" s="25"/>
      <c r="B13" s="135"/>
      <c r="C13" s="136"/>
      <c r="D13" s="137"/>
      <c r="E13" s="138"/>
      <c r="F13" s="139"/>
      <c r="G13" s="140"/>
      <c r="H13" s="141"/>
      <c r="I13" s="140"/>
      <c r="J13" s="142"/>
      <c r="K13" s="143"/>
      <c r="L13" s="144"/>
      <c r="M13" s="145"/>
      <c r="N13" s="146"/>
      <c r="O13" s="147"/>
      <c r="P13" s="148"/>
      <c r="Q13" s="149">
        <f>SUM(P7:P13)</f>
        <v>464152</v>
      </c>
      <c r="R13" s="12"/>
    </row>
    <row r="14" spans="1:18" ht="3.75" customHeight="1" thickBot="1" x14ac:dyDescent="0.3">
      <c r="A14" s="25"/>
      <c r="B14" s="150"/>
      <c r="C14" s="151"/>
      <c r="D14" s="152"/>
      <c r="E14" s="153"/>
      <c r="F14" s="154"/>
      <c r="G14" s="155"/>
      <c r="H14" s="156"/>
      <c r="I14" s="155"/>
      <c r="J14" s="157"/>
      <c r="K14" s="158"/>
      <c r="L14" s="159"/>
      <c r="M14" s="160"/>
      <c r="N14" s="161"/>
      <c r="O14" s="162"/>
      <c r="P14" s="163"/>
      <c r="Q14" s="164"/>
      <c r="R14" s="12"/>
    </row>
    <row r="15" spans="1:18" ht="21.95" customHeight="1" thickBot="1" x14ac:dyDescent="0.4">
      <c r="A15" s="25"/>
      <c r="B15" s="165"/>
      <c r="C15" s="34" t="s">
        <v>23</v>
      </c>
      <c r="D15" s="166"/>
      <c r="E15" s="57">
        <v>31816</v>
      </c>
      <c r="F15" s="58">
        <v>50070</v>
      </c>
      <c r="G15" s="59">
        <v>140</v>
      </c>
      <c r="H15" s="60">
        <v>14</v>
      </c>
      <c r="I15" s="61">
        <v>7</v>
      </c>
      <c r="J15" s="62">
        <v>236</v>
      </c>
      <c r="K15" s="63">
        <v>3001</v>
      </c>
      <c r="L15" s="64">
        <v>180</v>
      </c>
      <c r="M15" s="65">
        <v>124</v>
      </c>
      <c r="N15" s="66">
        <v>32</v>
      </c>
      <c r="O15" s="67">
        <v>538</v>
      </c>
      <c r="P15" s="68">
        <f t="shared" ref="P15:P20" si="2">SUM(E15:O15)</f>
        <v>86158</v>
      </c>
      <c r="Q15" s="167">
        <f>SUM(P15)</f>
        <v>86158</v>
      </c>
      <c r="R15" s="12"/>
    </row>
    <row r="16" spans="1:18" ht="21.95" customHeight="1" x14ac:dyDescent="0.35">
      <c r="A16" s="25"/>
      <c r="B16" s="168" t="s">
        <v>28</v>
      </c>
      <c r="C16" s="71" t="s">
        <v>25</v>
      </c>
      <c r="D16" s="169"/>
      <c r="E16" s="73">
        <v>75896</v>
      </c>
      <c r="F16" s="74">
        <v>2649</v>
      </c>
      <c r="G16" s="75">
        <v>8607</v>
      </c>
      <c r="H16" s="76">
        <v>87</v>
      </c>
      <c r="I16" s="77">
        <v>94</v>
      </c>
      <c r="J16" s="78">
        <v>9</v>
      </c>
      <c r="K16" s="79">
        <v>5734</v>
      </c>
      <c r="L16" s="80">
        <v>387</v>
      </c>
      <c r="M16" s="81">
        <v>21</v>
      </c>
      <c r="N16" s="82">
        <v>836</v>
      </c>
      <c r="O16" s="83">
        <v>57</v>
      </c>
      <c r="P16" s="84">
        <f t="shared" si="2"/>
        <v>94377</v>
      </c>
      <c r="Q16" s="170"/>
      <c r="R16" s="12"/>
    </row>
    <row r="17" spans="1:18" ht="21.95" customHeight="1" thickBot="1" x14ac:dyDescent="0.4">
      <c r="A17" s="25"/>
      <c r="B17" s="168"/>
      <c r="C17" s="86" t="s">
        <v>26</v>
      </c>
      <c r="D17" s="171"/>
      <c r="E17" s="88">
        <v>48725</v>
      </c>
      <c r="F17" s="89">
        <v>350</v>
      </c>
      <c r="G17" s="90">
        <v>1405</v>
      </c>
      <c r="H17" s="91">
        <v>13</v>
      </c>
      <c r="I17" s="92">
        <v>20</v>
      </c>
      <c r="J17" s="93">
        <v>20</v>
      </c>
      <c r="K17" s="94">
        <v>1132</v>
      </c>
      <c r="L17" s="95">
        <v>47</v>
      </c>
      <c r="M17" s="96">
        <v>12</v>
      </c>
      <c r="N17" s="97">
        <v>309</v>
      </c>
      <c r="O17" s="98">
        <v>10</v>
      </c>
      <c r="P17" s="99">
        <f t="shared" si="2"/>
        <v>52043</v>
      </c>
      <c r="Q17" s="100">
        <f>SUM(P16+P17)</f>
        <v>146420</v>
      </c>
      <c r="R17" s="12"/>
    </row>
    <row r="18" spans="1:18" ht="0.75" customHeight="1" thickBot="1" x14ac:dyDescent="0.3">
      <c r="A18" s="25"/>
      <c r="B18" s="172"/>
      <c r="C18" s="102"/>
      <c r="D18" s="72"/>
      <c r="E18" s="103"/>
      <c r="F18" s="104"/>
      <c r="G18" s="105"/>
      <c r="H18" s="105">
        <v>13</v>
      </c>
      <c r="I18" s="106"/>
      <c r="J18" s="107"/>
      <c r="K18" s="108"/>
      <c r="L18" s="173"/>
      <c r="M18" s="110"/>
      <c r="N18" s="111"/>
      <c r="O18" s="112"/>
      <c r="P18" s="102">
        <f t="shared" si="2"/>
        <v>13</v>
      </c>
      <c r="Q18" s="113"/>
      <c r="R18" s="12"/>
    </row>
    <row r="19" spans="1:18" ht="18" hidden="1" customHeight="1" x14ac:dyDescent="0.25">
      <c r="A19" s="25"/>
      <c r="B19" s="172"/>
      <c r="C19" s="114"/>
      <c r="D19" s="115"/>
      <c r="E19" s="116"/>
      <c r="F19" s="117"/>
      <c r="G19" s="118"/>
      <c r="H19" s="118"/>
      <c r="I19" s="119"/>
      <c r="J19" s="120"/>
      <c r="K19" s="121"/>
      <c r="L19" s="122"/>
      <c r="M19" s="123"/>
      <c r="N19" s="124"/>
      <c r="O19" s="125"/>
      <c r="P19" s="126">
        <f t="shared" si="2"/>
        <v>0</v>
      </c>
      <c r="Q19" s="127">
        <f>SUM(P18+P19)</f>
        <v>13</v>
      </c>
      <c r="R19" s="12"/>
    </row>
    <row r="20" spans="1:18" ht="24.95" customHeight="1" thickBot="1" x14ac:dyDescent="0.4">
      <c r="A20" s="25"/>
      <c r="B20" s="174"/>
      <c r="C20" s="175" t="s">
        <v>27</v>
      </c>
      <c r="D20" s="176"/>
      <c r="E20" s="131">
        <f t="shared" ref="E20:O20" si="3">SUM(E15:E19)</f>
        <v>156437</v>
      </c>
      <c r="F20" s="132">
        <f t="shared" si="3"/>
        <v>53069</v>
      </c>
      <c r="G20" s="131">
        <f t="shared" si="3"/>
        <v>10152</v>
      </c>
      <c r="H20" s="132">
        <f>SUM(H15:H17)</f>
        <v>114</v>
      </c>
      <c r="I20" s="131">
        <f>SUM(I15:I17)</f>
        <v>121</v>
      </c>
      <c r="J20" s="132">
        <f t="shared" si="3"/>
        <v>265</v>
      </c>
      <c r="K20" s="131">
        <f t="shared" si="3"/>
        <v>9867</v>
      </c>
      <c r="L20" s="132">
        <f t="shared" si="3"/>
        <v>614</v>
      </c>
      <c r="M20" s="133">
        <f t="shared" si="3"/>
        <v>157</v>
      </c>
      <c r="N20" s="131">
        <f>SUM(N15:N17)</f>
        <v>1177</v>
      </c>
      <c r="O20" s="132">
        <f t="shared" si="3"/>
        <v>605</v>
      </c>
      <c r="P20" s="131">
        <f t="shared" si="2"/>
        <v>232578</v>
      </c>
      <c r="Q20" s="134">
        <f>SUM(P15:P19)</f>
        <v>232591</v>
      </c>
      <c r="R20" s="12"/>
    </row>
    <row r="21" spans="1:18" ht="2.25" customHeight="1" thickBot="1" x14ac:dyDescent="0.3">
      <c r="A21" s="25"/>
      <c r="B21" s="150"/>
      <c r="C21" s="177"/>
      <c r="D21" s="178"/>
      <c r="E21" s="179"/>
      <c r="F21" s="180"/>
      <c r="G21" s="181"/>
      <c r="H21" s="182"/>
      <c r="I21" s="181"/>
      <c r="J21" s="183"/>
      <c r="K21" s="184">
        <v>4</v>
      </c>
      <c r="L21" s="185"/>
      <c r="M21" s="186"/>
      <c r="N21" s="187"/>
      <c r="O21" s="188"/>
      <c r="P21" s="189"/>
      <c r="Q21" s="190"/>
      <c r="R21" s="12"/>
    </row>
    <row r="22" spans="1:18" ht="21.95" customHeight="1" thickBot="1" x14ac:dyDescent="0.4">
      <c r="A22" s="25"/>
      <c r="B22" s="165"/>
      <c r="C22" s="34" t="s">
        <v>23</v>
      </c>
      <c r="D22" s="166"/>
      <c r="E22" s="57">
        <v>32034</v>
      </c>
      <c r="F22" s="58">
        <v>50139</v>
      </c>
      <c r="G22" s="59">
        <v>156</v>
      </c>
      <c r="H22" s="60">
        <v>13</v>
      </c>
      <c r="I22" s="61">
        <v>7</v>
      </c>
      <c r="J22" s="62">
        <v>236</v>
      </c>
      <c r="K22" s="63">
        <v>3008</v>
      </c>
      <c r="L22" s="64">
        <v>180</v>
      </c>
      <c r="M22" s="65">
        <v>123</v>
      </c>
      <c r="N22" s="66">
        <v>32</v>
      </c>
      <c r="O22" s="67">
        <v>541</v>
      </c>
      <c r="P22" s="68">
        <f t="shared" ref="P22:P27" si="4">SUM(E22:O22)</f>
        <v>86469</v>
      </c>
      <c r="Q22" s="167">
        <f>SUM(P22)</f>
        <v>86469</v>
      </c>
      <c r="R22" s="12"/>
    </row>
    <row r="23" spans="1:18" ht="21.95" customHeight="1" x14ac:dyDescent="0.35">
      <c r="A23" s="25"/>
      <c r="B23" s="168" t="s">
        <v>29</v>
      </c>
      <c r="C23" s="71" t="s">
        <v>25</v>
      </c>
      <c r="D23" s="169"/>
      <c r="E23" s="73">
        <v>76116</v>
      </c>
      <c r="F23" s="74">
        <v>2652</v>
      </c>
      <c r="G23" s="75">
        <v>8686</v>
      </c>
      <c r="H23" s="76">
        <v>86</v>
      </c>
      <c r="I23" s="77">
        <v>94</v>
      </c>
      <c r="J23" s="78">
        <v>9</v>
      </c>
      <c r="K23" s="79">
        <v>5744</v>
      </c>
      <c r="L23" s="80">
        <v>380</v>
      </c>
      <c r="M23" s="81">
        <v>21</v>
      </c>
      <c r="N23" s="82">
        <v>848</v>
      </c>
      <c r="O23" s="83">
        <v>56</v>
      </c>
      <c r="P23" s="84">
        <f t="shared" si="4"/>
        <v>94692</v>
      </c>
      <c r="Q23" s="170"/>
      <c r="R23" s="12"/>
    </row>
    <row r="24" spans="1:18" ht="21.95" customHeight="1" thickBot="1" x14ac:dyDescent="0.4">
      <c r="A24" s="25"/>
      <c r="B24" s="168"/>
      <c r="C24" s="86" t="s">
        <v>26</v>
      </c>
      <c r="D24" s="171"/>
      <c r="E24" s="88">
        <v>48742</v>
      </c>
      <c r="F24" s="89">
        <v>360</v>
      </c>
      <c r="G24" s="90">
        <v>1409</v>
      </c>
      <c r="H24" s="91">
        <v>13</v>
      </c>
      <c r="I24" s="92">
        <v>20</v>
      </c>
      <c r="J24" s="93">
        <v>20</v>
      </c>
      <c r="K24" s="94">
        <v>1134</v>
      </c>
      <c r="L24" s="95">
        <v>46</v>
      </c>
      <c r="M24" s="96">
        <v>12</v>
      </c>
      <c r="N24" s="97">
        <v>313</v>
      </c>
      <c r="O24" s="98">
        <v>10</v>
      </c>
      <c r="P24" s="99">
        <f t="shared" si="4"/>
        <v>52079</v>
      </c>
      <c r="Q24" s="191">
        <f>SUM(P23+P24)</f>
        <v>146771</v>
      </c>
      <c r="R24" s="12"/>
    </row>
    <row r="25" spans="1:18" ht="0.75" customHeight="1" thickBot="1" x14ac:dyDescent="0.4">
      <c r="A25" s="25"/>
      <c r="B25" s="172"/>
      <c r="C25" s="102"/>
      <c r="D25" s="72"/>
      <c r="E25" s="103"/>
      <c r="F25" s="104"/>
      <c r="G25" s="105"/>
      <c r="H25" s="105"/>
      <c r="I25" s="106"/>
      <c r="J25" s="107"/>
      <c r="K25" s="108"/>
      <c r="L25" s="109"/>
      <c r="M25" s="110"/>
      <c r="N25" s="111"/>
      <c r="O25" s="112"/>
      <c r="P25" s="192">
        <f t="shared" si="4"/>
        <v>0</v>
      </c>
      <c r="Q25" s="113"/>
      <c r="R25" s="12"/>
    </row>
    <row r="26" spans="1:18" ht="18" hidden="1" customHeight="1" x14ac:dyDescent="0.35">
      <c r="A26" s="25"/>
      <c r="B26" s="172"/>
      <c r="C26" s="114"/>
      <c r="D26" s="115"/>
      <c r="E26" s="116"/>
      <c r="F26" s="117"/>
      <c r="G26" s="118"/>
      <c r="H26" s="118"/>
      <c r="I26" s="119"/>
      <c r="J26" s="120"/>
      <c r="K26" s="121"/>
      <c r="L26" s="122"/>
      <c r="M26" s="123"/>
      <c r="N26" s="124"/>
      <c r="O26" s="125"/>
      <c r="P26" s="193">
        <f t="shared" si="4"/>
        <v>0</v>
      </c>
      <c r="Q26" s="127">
        <f>SUM(P25+P26)</f>
        <v>0</v>
      </c>
      <c r="R26" s="12"/>
    </row>
    <row r="27" spans="1:18" ht="24.95" customHeight="1" thickBot="1" x14ac:dyDescent="0.4">
      <c r="A27" s="25"/>
      <c r="B27" s="174"/>
      <c r="C27" s="175" t="s">
        <v>27</v>
      </c>
      <c r="D27" s="176"/>
      <c r="E27" s="131">
        <f t="shared" ref="E27:O27" si="5">SUM(E22:E26)</f>
        <v>156892</v>
      </c>
      <c r="F27" s="132">
        <f t="shared" si="5"/>
        <v>53151</v>
      </c>
      <c r="G27" s="131">
        <f t="shared" si="5"/>
        <v>10251</v>
      </c>
      <c r="H27" s="132">
        <f>SUM(H22:H24)</f>
        <v>112</v>
      </c>
      <c r="I27" s="131">
        <f>SUM(I22:I24)</f>
        <v>121</v>
      </c>
      <c r="J27" s="132">
        <f t="shared" si="5"/>
        <v>265</v>
      </c>
      <c r="K27" s="131">
        <f t="shared" si="5"/>
        <v>9886</v>
      </c>
      <c r="L27" s="132">
        <f t="shared" si="5"/>
        <v>606</v>
      </c>
      <c r="M27" s="133">
        <f t="shared" si="5"/>
        <v>156</v>
      </c>
      <c r="N27" s="131">
        <f>SUM(N22:N24)</f>
        <v>1193</v>
      </c>
      <c r="O27" s="132">
        <f t="shared" si="5"/>
        <v>607</v>
      </c>
      <c r="P27" s="131">
        <f t="shared" si="4"/>
        <v>233240</v>
      </c>
      <c r="Q27" s="134">
        <f>SUM(P22:P26)</f>
        <v>233240</v>
      </c>
      <c r="R27" s="12"/>
    </row>
    <row r="28" spans="1:18" ht="3" customHeight="1" thickBot="1" x14ac:dyDescent="0.4">
      <c r="A28" s="25"/>
      <c r="B28" s="194"/>
      <c r="C28" s="194"/>
      <c r="D28" s="152"/>
      <c r="E28" s="153"/>
      <c r="F28" s="154"/>
      <c r="G28" s="155"/>
      <c r="H28" s="156"/>
      <c r="I28" s="155"/>
      <c r="J28" s="157"/>
      <c r="K28" s="158">
        <v>4</v>
      </c>
      <c r="L28" s="159"/>
      <c r="M28" s="160"/>
      <c r="N28" s="161"/>
      <c r="O28" s="162">
        <v>1</v>
      </c>
      <c r="P28" s="195"/>
      <c r="Q28" s="164"/>
      <c r="R28" s="12"/>
    </row>
    <row r="29" spans="1:18" ht="21.95" customHeight="1" thickBot="1" x14ac:dyDescent="0.4">
      <c r="A29" s="25"/>
      <c r="B29" s="165"/>
      <c r="C29" s="34" t="s">
        <v>23</v>
      </c>
      <c r="D29" s="166"/>
      <c r="E29" s="57">
        <v>32222</v>
      </c>
      <c r="F29" s="58">
        <v>50201</v>
      </c>
      <c r="G29" s="59">
        <v>157</v>
      </c>
      <c r="H29" s="60">
        <v>14</v>
      </c>
      <c r="I29" s="61">
        <v>7</v>
      </c>
      <c r="J29" s="62">
        <v>241</v>
      </c>
      <c r="K29" s="63">
        <v>3007</v>
      </c>
      <c r="L29" s="64">
        <v>181</v>
      </c>
      <c r="M29" s="65">
        <v>121</v>
      </c>
      <c r="N29" s="66">
        <v>31</v>
      </c>
      <c r="O29" s="67">
        <v>536</v>
      </c>
      <c r="P29" s="68">
        <f t="shared" ref="P29:P34" si="6">SUM(E29:O29)</f>
        <v>86718</v>
      </c>
      <c r="Q29" s="167">
        <f>SUM(P29)</f>
        <v>86718</v>
      </c>
      <c r="R29" s="12"/>
    </row>
    <row r="30" spans="1:18" ht="21.95" customHeight="1" x14ac:dyDescent="0.35">
      <c r="A30" s="25"/>
      <c r="B30" s="168" t="s">
        <v>30</v>
      </c>
      <c r="C30" s="71" t="s">
        <v>25</v>
      </c>
      <c r="D30" s="169"/>
      <c r="E30" s="73">
        <v>75809</v>
      </c>
      <c r="F30" s="74">
        <v>2625</v>
      </c>
      <c r="G30" s="75">
        <v>8649</v>
      </c>
      <c r="H30" s="76">
        <v>93</v>
      </c>
      <c r="I30" s="77">
        <v>94</v>
      </c>
      <c r="J30" s="78">
        <v>10</v>
      </c>
      <c r="K30" s="79">
        <v>5743</v>
      </c>
      <c r="L30" s="80">
        <v>383</v>
      </c>
      <c r="M30" s="81">
        <v>21</v>
      </c>
      <c r="N30" s="82">
        <v>865</v>
      </c>
      <c r="O30" s="83">
        <v>54</v>
      </c>
      <c r="P30" s="84">
        <f t="shared" si="6"/>
        <v>94346</v>
      </c>
      <c r="Q30" s="170"/>
      <c r="R30" s="12"/>
    </row>
    <row r="31" spans="1:18" ht="21.95" customHeight="1" thickBot="1" x14ac:dyDescent="0.4">
      <c r="A31" s="25"/>
      <c r="B31" s="168"/>
      <c r="C31" s="86" t="s">
        <v>26</v>
      </c>
      <c r="D31" s="171"/>
      <c r="E31" s="88">
        <v>48723</v>
      </c>
      <c r="F31" s="89">
        <v>363</v>
      </c>
      <c r="G31" s="90">
        <v>1412</v>
      </c>
      <c r="H31" s="91">
        <v>12</v>
      </c>
      <c r="I31" s="92">
        <v>20</v>
      </c>
      <c r="J31" s="93">
        <v>20</v>
      </c>
      <c r="K31" s="94">
        <v>1133</v>
      </c>
      <c r="L31" s="95">
        <v>47</v>
      </c>
      <c r="M31" s="96">
        <v>12</v>
      </c>
      <c r="N31" s="97">
        <v>318</v>
      </c>
      <c r="O31" s="98">
        <v>10</v>
      </c>
      <c r="P31" s="99">
        <f t="shared" si="6"/>
        <v>52070</v>
      </c>
      <c r="Q31" s="191">
        <f>SUM(P30+P31)</f>
        <v>146416</v>
      </c>
      <c r="R31" s="12"/>
    </row>
    <row r="32" spans="1:18" ht="18" hidden="1" customHeight="1" x14ac:dyDescent="0.35">
      <c r="A32" s="25"/>
      <c r="B32" s="172"/>
      <c r="C32" s="102"/>
      <c r="D32" s="72"/>
      <c r="E32" s="103"/>
      <c r="F32" s="104"/>
      <c r="G32" s="105"/>
      <c r="H32" s="105"/>
      <c r="I32" s="106"/>
      <c r="J32" s="107"/>
      <c r="K32" s="108"/>
      <c r="L32" s="109"/>
      <c r="M32" s="110"/>
      <c r="N32" s="111"/>
      <c r="O32" s="112"/>
      <c r="P32" s="192">
        <f t="shared" si="6"/>
        <v>0</v>
      </c>
      <c r="Q32" s="113"/>
      <c r="R32" s="12"/>
    </row>
    <row r="33" spans="1:18" ht="18" hidden="1" customHeight="1" x14ac:dyDescent="0.35">
      <c r="A33" s="25"/>
      <c r="B33" s="172"/>
      <c r="C33" s="114"/>
      <c r="D33" s="115"/>
      <c r="E33" s="116"/>
      <c r="F33" s="117"/>
      <c r="G33" s="118"/>
      <c r="H33" s="118"/>
      <c r="I33" s="119"/>
      <c r="J33" s="120"/>
      <c r="K33" s="121"/>
      <c r="L33" s="122"/>
      <c r="M33" s="123"/>
      <c r="N33" s="124"/>
      <c r="O33" s="125"/>
      <c r="P33" s="193">
        <f t="shared" si="6"/>
        <v>0</v>
      </c>
      <c r="Q33" s="127">
        <f>SUM(P32+P33)</f>
        <v>0</v>
      </c>
      <c r="R33" s="12"/>
    </row>
    <row r="34" spans="1:18" ht="24.95" customHeight="1" thickBot="1" x14ac:dyDescent="0.4">
      <c r="A34" s="25"/>
      <c r="B34" s="174"/>
      <c r="C34" s="175" t="s">
        <v>27</v>
      </c>
      <c r="D34" s="176"/>
      <c r="E34" s="131">
        <f t="shared" ref="E34:O34" si="7">SUM(E29:E33)</f>
        <v>156754</v>
      </c>
      <c r="F34" s="132">
        <f t="shared" si="7"/>
        <v>53189</v>
      </c>
      <c r="G34" s="131">
        <f t="shared" si="7"/>
        <v>10218</v>
      </c>
      <c r="H34" s="132">
        <f>SUM(H29:H31)</f>
        <v>119</v>
      </c>
      <c r="I34" s="131">
        <f>SUM(I29:I31)</f>
        <v>121</v>
      </c>
      <c r="J34" s="132">
        <f t="shared" si="7"/>
        <v>271</v>
      </c>
      <c r="K34" s="131">
        <f t="shared" si="7"/>
        <v>9883</v>
      </c>
      <c r="L34" s="132">
        <f t="shared" si="7"/>
        <v>611</v>
      </c>
      <c r="M34" s="133">
        <f t="shared" si="7"/>
        <v>154</v>
      </c>
      <c r="N34" s="131">
        <f>SUM(N29:N31)</f>
        <v>1214</v>
      </c>
      <c r="O34" s="132">
        <f t="shared" si="7"/>
        <v>600</v>
      </c>
      <c r="P34" s="131">
        <f t="shared" si="6"/>
        <v>233134</v>
      </c>
      <c r="Q34" s="134">
        <f>SUM(P29:P33)</f>
        <v>233134</v>
      </c>
      <c r="R34" s="12"/>
    </row>
    <row r="35" spans="1:18" ht="3" customHeight="1" thickBot="1" x14ac:dyDescent="0.4">
      <c r="A35" s="25"/>
      <c r="B35" s="194"/>
      <c r="C35" s="194"/>
      <c r="D35" s="152"/>
      <c r="E35" s="153"/>
      <c r="F35" s="154"/>
      <c r="G35" s="155"/>
      <c r="H35" s="156"/>
      <c r="I35" s="155"/>
      <c r="J35" s="157"/>
      <c r="K35" s="158"/>
      <c r="L35" s="159"/>
      <c r="M35" s="160"/>
      <c r="N35" s="161"/>
      <c r="O35" s="162"/>
      <c r="P35" s="195"/>
      <c r="Q35" s="164"/>
      <c r="R35" s="12"/>
    </row>
    <row r="36" spans="1:18" ht="21.95" customHeight="1" thickBot="1" x14ac:dyDescent="0.4">
      <c r="A36" s="25"/>
      <c r="B36" s="165"/>
      <c r="C36" s="34" t="s">
        <v>23</v>
      </c>
      <c r="D36" s="166"/>
      <c r="E36" s="57">
        <v>32366</v>
      </c>
      <c r="F36" s="58">
        <v>50286</v>
      </c>
      <c r="G36" s="59">
        <v>161</v>
      </c>
      <c r="H36" s="60">
        <v>14</v>
      </c>
      <c r="I36" s="61">
        <v>7</v>
      </c>
      <c r="J36" s="62">
        <v>244</v>
      </c>
      <c r="K36" s="63">
        <v>3008</v>
      </c>
      <c r="L36" s="64">
        <v>183</v>
      </c>
      <c r="M36" s="65">
        <v>119</v>
      </c>
      <c r="N36" s="66">
        <v>32</v>
      </c>
      <c r="O36" s="67">
        <v>537</v>
      </c>
      <c r="P36" s="68">
        <f t="shared" ref="P36:P41" si="8">SUM(E36:O36)</f>
        <v>86957</v>
      </c>
      <c r="Q36" s="167">
        <f>SUM(P36)</f>
        <v>86957</v>
      </c>
      <c r="R36" s="12"/>
    </row>
    <row r="37" spans="1:18" ht="21.95" customHeight="1" x14ac:dyDescent="0.35">
      <c r="A37" s="25"/>
      <c r="B37" s="168" t="s">
        <v>31</v>
      </c>
      <c r="C37" s="71" t="s">
        <v>25</v>
      </c>
      <c r="D37" s="169"/>
      <c r="E37" s="73">
        <v>75967</v>
      </c>
      <c r="F37" s="74">
        <v>2632</v>
      </c>
      <c r="G37" s="75">
        <v>8710</v>
      </c>
      <c r="H37" s="76">
        <v>92</v>
      </c>
      <c r="I37" s="77">
        <v>92</v>
      </c>
      <c r="J37" s="78">
        <v>11</v>
      </c>
      <c r="K37" s="79">
        <v>5759</v>
      </c>
      <c r="L37" s="80">
        <v>383</v>
      </c>
      <c r="M37" s="81">
        <v>22</v>
      </c>
      <c r="N37" s="82">
        <v>879</v>
      </c>
      <c r="O37" s="83">
        <v>57</v>
      </c>
      <c r="P37" s="84">
        <f t="shared" si="8"/>
        <v>94604</v>
      </c>
      <c r="Q37" s="170"/>
      <c r="R37" s="12"/>
    </row>
    <row r="38" spans="1:18" ht="21.95" customHeight="1" thickBot="1" x14ac:dyDescent="0.4">
      <c r="A38" s="25"/>
      <c r="B38" s="168"/>
      <c r="C38" s="86" t="s">
        <v>26</v>
      </c>
      <c r="D38" s="171"/>
      <c r="E38" s="88">
        <v>48784</v>
      </c>
      <c r="F38" s="89">
        <v>374</v>
      </c>
      <c r="G38" s="90">
        <v>1418</v>
      </c>
      <c r="H38" s="91">
        <v>11</v>
      </c>
      <c r="I38" s="92">
        <v>19</v>
      </c>
      <c r="J38" s="93">
        <v>20</v>
      </c>
      <c r="K38" s="94">
        <v>1147</v>
      </c>
      <c r="L38" s="95">
        <v>47</v>
      </c>
      <c r="M38" s="96">
        <v>13</v>
      </c>
      <c r="N38" s="97">
        <v>321</v>
      </c>
      <c r="O38" s="98">
        <v>10</v>
      </c>
      <c r="P38" s="99">
        <f t="shared" si="8"/>
        <v>52164</v>
      </c>
      <c r="Q38" s="191">
        <f>SUM(P37+P38)</f>
        <v>146768</v>
      </c>
      <c r="R38" s="12"/>
    </row>
    <row r="39" spans="1:18" ht="18" hidden="1" customHeight="1" x14ac:dyDescent="0.35">
      <c r="A39" s="25"/>
      <c r="B39" s="172"/>
      <c r="C39" s="102"/>
      <c r="D39" s="72"/>
      <c r="E39" s="103"/>
      <c r="F39" s="104"/>
      <c r="G39" s="105"/>
      <c r="H39" s="105"/>
      <c r="I39" s="106"/>
      <c r="J39" s="107"/>
      <c r="K39" s="108"/>
      <c r="L39" s="109"/>
      <c r="M39" s="110"/>
      <c r="N39" s="111"/>
      <c r="O39" s="112"/>
      <c r="P39" s="192">
        <f t="shared" si="8"/>
        <v>0</v>
      </c>
      <c r="Q39" s="113"/>
      <c r="R39" s="12"/>
    </row>
    <row r="40" spans="1:18" ht="18" hidden="1" customHeight="1" x14ac:dyDescent="0.35">
      <c r="A40" s="25"/>
      <c r="B40" s="172"/>
      <c r="C40" s="114"/>
      <c r="D40" s="115"/>
      <c r="E40" s="116"/>
      <c r="F40" s="117"/>
      <c r="G40" s="118"/>
      <c r="H40" s="118"/>
      <c r="I40" s="119"/>
      <c r="J40" s="120"/>
      <c r="K40" s="121"/>
      <c r="L40" s="122"/>
      <c r="M40" s="123"/>
      <c r="N40" s="124"/>
      <c r="O40" s="125"/>
      <c r="P40" s="193">
        <f t="shared" si="8"/>
        <v>0</v>
      </c>
      <c r="Q40" s="127">
        <f>SUM(P39+P40)</f>
        <v>0</v>
      </c>
      <c r="R40" s="12"/>
    </row>
    <row r="41" spans="1:18" ht="24.95" customHeight="1" thickBot="1" x14ac:dyDescent="0.4">
      <c r="A41" s="25"/>
      <c r="B41" s="174"/>
      <c r="C41" s="175" t="s">
        <v>27</v>
      </c>
      <c r="D41" s="176"/>
      <c r="E41" s="131">
        <f t="shared" ref="E41:O41" si="9">SUM(E36:E40)</f>
        <v>157117</v>
      </c>
      <c r="F41" s="132">
        <f t="shared" si="9"/>
        <v>53292</v>
      </c>
      <c r="G41" s="131">
        <f t="shared" si="9"/>
        <v>10289</v>
      </c>
      <c r="H41" s="132">
        <f>SUM(H36:H38)</f>
        <v>117</v>
      </c>
      <c r="I41" s="131">
        <f>SUM(I36:I38)</f>
        <v>118</v>
      </c>
      <c r="J41" s="132">
        <f t="shared" si="9"/>
        <v>275</v>
      </c>
      <c r="K41" s="131">
        <f t="shared" si="9"/>
        <v>9914</v>
      </c>
      <c r="L41" s="132">
        <f t="shared" si="9"/>
        <v>613</v>
      </c>
      <c r="M41" s="133">
        <f t="shared" si="9"/>
        <v>154</v>
      </c>
      <c r="N41" s="131">
        <f>SUM(N36:N38)</f>
        <v>1232</v>
      </c>
      <c r="O41" s="132">
        <f t="shared" si="9"/>
        <v>604</v>
      </c>
      <c r="P41" s="131">
        <f t="shared" si="8"/>
        <v>233725</v>
      </c>
      <c r="Q41" s="134">
        <f>SUM(P36:P40)</f>
        <v>233725</v>
      </c>
      <c r="R41" s="12"/>
    </row>
    <row r="42" spans="1:18" ht="3" customHeight="1" thickBot="1" x14ac:dyDescent="0.4">
      <c r="A42" s="25"/>
      <c r="B42" s="194"/>
      <c r="C42" s="194"/>
      <c r="D42" s="152"/>
      <c r="E42" s="153"/>
      <c r="F42" s="154"/>
      <c r="G42" s="155"/>
      <c r="H42" s="156"/>
      <c r="I42" s="155"/>
      <c r="J42" s="157"/>
      <c r="K42" s="158"/>
      <c r="L42" s="159"/>
      <c r="M42" s="160"/>
      <c r="N42" s="161"/>
      <c r="O42" s="162"/>
      <c r="P42" s="195"/>
      <c r="Q42" s="164"/>
      <c r="R42" s="12"/>
    </row>
    <row r="43" spans="1:18" ht="21.95" customHeight="1" thickBot="1" x14ac:dyDescent="0.4">
      <c r="A43" s="25"/>
      <c r="B43" s="165"/>
      <c r="C43" s="34" t="s">
        <v>23</v>
      </c>
      <c r="D43" s="166"/>
      <c r="E43" s="57">
        <v>32267</v>
      </c>
      <c r="F43" s="58">
        <v>50525</v>
      </c>
      <c r="G43" s="59">
        <v>158</v>
      </c>
      <c r="H43" s="60">
        <v>14</v>
      </c>
      <c r="I43" s="61">
        <v>7</v>
      </c>
      <c r="J43" s="62">
        <v>245</v>
      </c>
      <c r="K43" s="63">
        <v>3012</v>
      </c>
      <c r="L43" s="64">
        <v>182</v>
      </c>
      <c r="M43" s="65">
        <v>117</v>
      </c>
      <c r="N43" s="66">
        <v>32</v>
      </c>
      <c r="O43" s="67">
        <v>536</v>
      </c>
      <c r="P43" s="68">
        <f t="shared" ref="P43:P48" si="10">SUM(E43:O43)</f>
        <v>87095</v>
      </c>
      <c r="Q43" s="167">
        <f>SUM(P43)</f>
        <v>87095</v>
      </c>
      <c r="R43" s="12"/>
    </row>
    <row r="44" spans="1:18" ht="21.95" customHeight="1" x14ac:dyDescent="0.35">
      <c r="A44" s="25"/>
      <c r="B44" s="168" t="s">
        <v>32</v>
      </c>
      <c r="C44" s="71" t="s">
        <v>25</v>
      </c>
      <c r="D44" s="169"/>
      <c r="E44" s="73">
        <v>76223</v>
      </c>
      <c r="F44" s="74">
        <v>2639</v>
      </c>
      <c r="G44" s="75">
        <v>8740</v>
      </c>
      <c r="H44" s="76">
        <v>91</v>
      </c>
      <c r="I44" s="77">
        <v>93</v>
      </c>
      <c r="J44" s="78">
        <v>10</v>
      </c>
      <c r="K44" s="79">
        <v>5754</v>
      </c>
      <c r="L44" s="80">
        <v>382</v>
      </c>
      <c r="M44" s="81">
        <v>22</v>
      </c>
      <c r="N44" s="82">
        <v>893</v>
      </c>
      <c r="O44" s="83">
        <v>57</v>
      </c>
      <c r="P44" s="84">
        <f t="shared" si="10"/>
        <v>94904</v>
      </c>
      <c r="Q44" s="170"/>
      <c r="R44" s="12"/>
    </row>
    <row r="45" spans="1:18" ht="21.95" customHeight="1" thickBot="1" x14ac:dyDescent="0.4">
      <c r="A45" s="25"/>
      <c r="B45" s="168"/>
      <c r="C45" s="86" t="s">
        <v>26</v>
      </c>
      <c r="D45" s="171"/>
      <c r="E45" s="88">
        <v>48817</v>
      </c>
      <c r="F45" s="89">
        <v>370</v>
      </c>
      <c r="G45" s="90">
        <v>1426</v>
      </c>
      <c r="H45" s="91">
        <v>11</v>
      </c>
      <c r="I45" s="92">
        <v>18</v>
      </c>
      <c r="J45" s="93">
        <v>20</v>
      </c>
      <c r="K45" s="94">
        <v>1151</v>
      </c>
      <c r="L45" s="95">
        <v>48</v>
      </c>
      <c r="M45" s="96">
        <v>13</v>
      </c>
      <c r="N45" s="97">
        <v>320</v>
      </c>
      <c r="O45" s="98">
        <v>10</v>
      </c>
      <c r="P45" s="99">
        <f t="shared" si="10"/>
        <v>52204</v>
      </c>
      <c r="Q45" s="191">
        <f>SUM(P44+P45)</f>
        <v>147108</v>
      </c>
      <c r="R45" s="12"/>
    </row>
    <row r="46" spans="1:18" ht="18" hidden="1" customHeight="1" x14ac:dyDescent="0.35">
      <c r="A46" s="25"/>
      <c r="B46" s="172"/>
      <c r="C46" s="102"/>
      <c r="D46" s="72"/>
      <c r="E46" s="103"/>
      <c r="F46" s="104"/>
      <c r="G46" s="105"/>
      <c r="H46" s="105"/>
      <c r="I46" s="106"/>
      <c r="J46" s="107"/>
      <c r="K46" s="108"/>
      <c r="L46" s="109"/>
      <c r="M46" s="110"/>
      <c r="N46" s="111"/>
      <c r="O46" s="112"/>
      <c r="P46" s="192">
        <f t="shared" si="10"/>
        <v>0</v>
      </c>
      <c r="Q46" s="113"/>
      <c r="R46" s="12"/>
    </row>
    <row r="47" spans="1:18" ht="18" hidden="1" customHeight="1" x14ac:dyDescent="0.35">
      <c r="A47" s="25"/>
      <c r="B47" s="172"/>
      <c r="C47" s="114"/>
      <c r="D47" s="115"/>
      <c r="E47" s="116"/>
      <c r="F47" s="117"/>
      <c r="G47" s="118"/>
      <c r="H47" s="118"/>
      <c r="I47" s="119"/>
      <c r="J47" s="120"/>
      <c r="K47" s="121"/>
      <c r="L47" s="122"/>
      <c r="M47" s="123"/>
      <c r="N47" s="124"/>
      <c r="O47" s="125"/>
      <c r="P47" s="193">
        <f t="shared" si="10"/>
        <v>0</v>
      </c>
      <c r="Q47" s="127">
        <f>SUM(P46+P47)</f>
        <v>0</v>
      </c>
      <c r="R47" s="12"/>
    </row>
    <row r="48" spans="1:18" ht="24.95" customHeight="1" thickBot="1" x14ac:dyDescent="0.4">
      <c r="A48" s="25"/>
      <c r="B48" s="174"/>
      <c r="C48" s="175" t="s">
        <v>27</v>
      </c>
      <c r="D48" s="176"/>
      <c r="E48" s="131">
        <f t="shared" ref="E48:O48" si="11">SUM(E43:E47)</f>
        <v>157307</v>
      </c>
      <c r="F48" s="132">
        <f t="shared" si="11"/>
        <v>53534</v>
      </c>
      <c r="G48" s="131">
        <f t="shared" si="11"/>
        <v>10324</v>
      </c>
      <c r="H48" s="132">
        <f>SUM(H43:H45)</f>
        <v>116</v>
      </c>
      <c r="I48" s="131">
        <f>SUM(I43:I45)</f>
        <v>118</v>
      </c>
      <c r="J48" s="132">
        <f t="shared" si="11"/>
        <v>275</v>
      </c>
      <c r="K48" s="131">
        <f t="shared" si="11"/>
        <v>9917</v>
      </c>
      <c r="L48" s="132">
        <f t="shared" si="11"/>
        <v>612</v>
      </c>
      <c r="M48" s="133">
        <f t="shared" si="11"/>
        <v>152</v>
      </c>
      <c r="N48" s="131">
        <f>SUM(N43:N45)</f>
        <v>1245</v>
      </c>
      <c r="O48" s="132">
        <f t="shared" si="11"/>
        <v>603</v>
      </c>
      <c r="P48" s="131">
        <f t="shared" si="10"/>
        <v>234203</v>
      </c>
      <c r="Q48" s="134">
        <f>SUM(P43:P47)</f>
        <v>234203</v>
      </c>
      <c r="R48" s="12"/>
    </row>
    <row r="49" spans="1:18" ht="19.5" hidden="1" customHeight="1" x14ac:dyDescent="0.25">
      <c r="A49" s="25"/>
      <c r="B49" s="196"/>
      <c r="C49" s="136"/>
      <c r="D49" s="137"/>
      <c r="E49" s="138"/>
      <c r="F49" s="139"/>
      <c r="G49" s="140"/>
      <c r="H49" s="141"/>
      <c r="I49" s="140"/>
      <c r="J49" s="142"/>
      <c r="K49" s="143"/>
      <c r="L49" s="144"/>
      <c r="M49" s="145"/>
      <c r="N49" s="146"/>
      <c r="O49" s="147"/>
      <c r="P49" s="148"/>
      <c r="Q49" s="197"/>
      <c r="R49" s="12"/>
    </row>
    <row r="50" spans="1:18" ht="19.5" hidden="1" customHeight="1" x14ac:dyDescent="0.25">
      <c r="A50" s="25"/>
      <c r="B50" s="135"/>
      <c r="C50" s="198"/>
      <c r="D50" s="169"/>
      <c r="E50" s="199"/>
      <c r="F50" s="200"/>
      <c r="G50" s="201"/>
      <c r="H50" s="202"/>
      <c r="I50" s="201"/>
      <c r="J50" s="203"/>
      <c r="K50" s="204"/>
      <c r="L50" s="205"/>
      <c r="M50" s="206"/>
      <c r="N50" s="207"/>
      <c r="O50" s="208"/>
      <c r="P50" s="209"/>
      <c r="Q50" s="210"/>
      <c r="R50" s="12"/>
    </row>
    <row r="51" spans="1:18" ht="19.5" hidden="1" customHeight="1" x14ac:dyDescent="0.25">
      <c r="A51" s="25"/>
      <c r="B51" s="211"/>
      <c r="C51" s="212"/>
      <c r="D51" s="171"/>
      <c r="E51" s="213"/>
      <c r="F51" s="214"/>
      <c r="G51" s="215"/>
      <c r="H51" s="216"/>
      <c r="I51" s="215"/>
      <c r="J51" s="217"/>
      <c r="K51" s="218"/>
      <c r="L51" s="219"/>
      <c r="M51" s="220"/>
      <c r="N51" s="221"/>
      <c r="O51" s="222"/>
      <c r="P51" s="223"/>
      <c r="Q51" s="149"/>
      <c r="R51" s="12"/>
    </row>
    <row r="52" spans="1:18" ht="19.5" hidden="1" customHeight="1" x14ac:dyDescent="0.25">
      <c r="A52" s="25"/>
      <c r="B52" s="224"/>
      <c r="C52" s="136"/>
      <c r="D52" s="137"/>
      <c r="E52" s="138"/>
      <c r="F52" s="139"/>
      <c r="G52" s="140"/>
      <c r="H52" s="141"/>
      <c r="I52" s="140"/>
      <c r="J52" s="142"/>
      <c r="K52" s="143"/>
      <c r="L52" s="144"/>
      <c r="M52" s="145"/>
      <c r="N52" s="146"/>
      <c r="O52" s="147"/>
      <c r="P52" s="148"/>
      <c r="Q52" s="197"/>
      <c r="R52" s="12"/>
    </row>
    <row r="53" spans="1:18" ht="19.5" hidden="1" customHeight="1" x14ac:dyDescent="0.25">
      <c r="A53" s="25"/>
      <c r="B53" s="135"/>
      <c r="C53" s="225"/>
      <c r="D53" s="226"/>
      <c r="E53" s="227"/>
      <c r="F53" s="228"/>
      <c r="G53" s="229"/>
      <c r="H53" s="230"/>
      <c r="I53" s="229"/>
      <c r="J53" s="231"/>
      <c r="K53" s="232"/>
      <c r="L53" s="233"/>
      <c r="M53" s="234"/>
      <c r="N53" s="235"/>
      <c r="O53" s="236"/>
      <c r="P53" s="237"/>
      <c r="Q53" s="210"/>
      <c r="R53" s="12"/>
    </row>
    <row r="54" spans="1:18" ht="19.5" hidden="1" customHeight="1" x14ac:dyDescent="0.25">
      <c r="A54" s="25"/>
      <c r="B54" s="238"/>
      <c r="C54" s="239"/>
      <c r="D54" s="240"/>
      <c r="E54" s="241"/>
      <c r="F54" s="242"/>
      <c r="G54" s="243"/>
      <c r="H54" s="244"/>
      <c r="I54" s="243"/>
      <c r="J54" s="245"/>
      <c r="K54" s="246"/>
      <c r="L54" s="247"/>
      <c r="M54" s="248"/>
      <c r="N54" s="249"/>
      <c r="O54" s="250"/>
      <c r="P54" s="237"/>
      <c r="Q54" s="149"/>
      <c r="R54" s="12"/>
    </row>
    <row r="55" spans="1:18" ht="0.75" hidden="1" customHeight="1" x14ac:dyDescent="0.25">
      <c r="A55" s="25"/>
      <c r="B55" s="251"/>
      <c r="C55" s="252"/>
      <c r="D55" s="253"/>
      <c r="E55" s="254"/>
      <c r="F55" s="255"/>
      <c r="G55" s="256"/>
      <c r="H55" s="257"/>
      <c r="I55" s="256"/>
      <c r="J55" s="258"/>
      <c r="K55" s="259"/>
      <c r="L55" s="260"/>
      <c r="M55" s="261"/>
      <c r="N55" s="262"/>
      <c r="O55" s="263"/>
      <c r="P55" s="264"/>
      <c r="Q55" s="265">
        <f>SUM(P53:P55)</f>
        <v>0</v>
      </c>
      <c r="R55" s="12"/>
    </row>
    <row r="56" spans="1:18" ht="18" customHeight="1" thickBot="1" x14ac:dyDescent="0.3">
      <c r="A56" s="25"/>
      <c r="B56" s="266"/>
      <c r="C56" s="267"/>
      <c r="D56" s="268"/>
      <c r="E56" s="1377" t="s">
        <v>2</v>
      </c>
      <c r="F56" s="28" t="s">
        <v>3</v>
      </c>
      <c r="G56" s="29" t="s">
        <v>4</v>
      </c>
      <c r="H56" s="30" t="s">
        <v>5</v>
      </c>
      <c r="I56" s="31" t="s">
        <v>6</v>
      </c>
      <c r="J56" s="32" t="s">
        <v>7</v>
      </c>
      <c r="K56" s="33" t="s">
        <v>8</v>
      </c>
      <c r="L56" s="34" t="s">
        <v>9</v>
      </c>
      <c r="M56" s="35" t="s">
        <v>10</v>
      </c>
      <c r="N56" s="36" t="s">
        <v>11</v>
      </c>
      <c r="O56" s="37" t="s">
        <v>12</v>
      </c>
      <c r="P56" s="269" t="s">
        <v>33</v>
      </c>
      <c r="Q56" s="39"/>
      <c r="R56" s="12"/>
    </row>
    <row r="57" spans="1:18" ht="0.75" customHeight="1" thickBot="1" x14ac:dyDescent="0.3">
      <c r="A57" s="270"/>
      <c r="B57" s="271"/>
      <c r="C57" s="272"/>
      <c r="D57" s="272"/>
      <c r="E57" s="1378"/>
      <c r="F57" s="43" t="s">
        <v>14</v>
      </c>
      <c r="G57" s="44" t="s">
        <v>15</v>
      </c>
      <c r="H57" s="45" t="s">
        <v>16</v>
      </c>
      <c r="I57" s="46" t="s">
        <v>17</v>
      </c>
      <c r="J57" s="47" t="s">
        <v>18</v>
      </c>
      <c r="K57" s="48"/>
      <c r="L57" s="49" t="s">
        <v>19</v>
      </c>
      <c r="M57" s="50" t="s">
        <v>20</v>
      </c>
      <c r="N57" s="51" t="s">
        <v>21</v>
      </c>
      <c r="O57" s="52" t="s">
        <v>22</v>
      </c>
      <c r="P57" s="272"/>
      <c r="Q57" s="272"/>
      <c r="R57" s="12"/>
    </row>
    <row r="58" spans="1:18" ht="15.75" x14ac:dyDescent="0.25">
      <c r="A58" s="270"/>
      <c r="B58" s="22"/>
      <c r="C58" s="273"/>
      <c r="D58" s="273"/>
      <c r="E58" s="1377" t="s">
        <v>2</v>
      </c>
      <c r="F58" s="28" t="s">
        <v>3</v>
      </c>
      <c r="G58" s="29" t="s">
        <v>4</v>
      </c>
      <c r="H58" s="30" t="s">
        <v>5</v>
      </c>
      <c r="I58" s="31" t="s">
        <v>6</v>
      </c>
      <c r="J58" s="32" t="s">
        <v>7</v>
      </c>
      <c r="K58" s="33" t="s">
        <v>8</v>
      </c>
      <c r="L58" s="34" t="s">
        <v>9</v>
      </c>
      <c r="M58" s="35" t="s">
        <v>10</v>
      </c>
      <c r="N58" s="36" t="s">
        <v>11</v>
      </c>
      <c r="O58" s="37" t="s">
        <v>12</v>
      </c>
      <c r="P58" s="273"/>
      <c r="Q58" s="274"/>
      <c r="R58" s="12"/>
    </row>
    <row r="59" spans="1:18" ht="16.5" thickBot="1" x14ac:dyDescent="0.3">
      <c r="A59" s="275"/>
      <c r="B59" s="276"/>
      <c r="C59" s="277"/>
      <c r="D59" s="277"/>
      <c r="E59" s="1378"/>
      <c r="F59" s="43" t="s">
        <v>14</v>
      </c>
      <c r="G59" s="44" t="s">
        <v>15</v>
      </c>
      <c r="H59" s="45" t="s">
        <v>16</v>
      </c>
      <c r="I59" s="46" t="s">
        <v>17</v>
      </c>
      <c r="J59" s="47" t="s">
        <v>18</v>
      </c>
      <c r="K59" s="48"/>
      <c r="L59" s="49" t="s">
        <v>19</v>
      </c>
      <c r="M59" s="50" t="s">
        <v>20</v>
      </c>
      <c r="N59" s="51" t="s">
        <v>21</v>
      </c>
      <c r="O59" s="52" t="s">
        <v>22</v>
      </c>
      <c r="P59" s="277"/>
      <c r="Q59" s="278"/>
      <c r="R59" s="279"/>
    </row>
    <row r="60" spans="1:18" x14ac:dyDescent="0.2">
      <c r="B60" s="272"/>
    </row>
  </sheetData>
  <mergeCells count="3">
    <mergeCell ref="E5:E6"/>
    <mergeCell ref="E56:E57"/>
    <mergeCell ref="E58:E59"/>
  </mergeCells>
  <pageMargins left="0.78740157499999996" right="0.78740157499999996" top="0.85" bottom="0.81" header="0.4921259845" footer="0.4921259845"/>
  <pageSetup paperSize="9" scale="6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60"/>
  <sheetViews>
    <sheetView topLeftCell="A9" zoomScale="81" zoomScaleNormal="81" workbookViewId="0">
      <selection activeCell="O48" sqref="O48"/>
    </sheetView>
  </sheetViews>
  <sheetFormatPr baseColWidth="10" defaultRowHeight="12.75" x14ac:dyDescent="0.2"/>
  <cols>
    <col min="1" max="1" width="3.140625" customWidth="1"/>
    <col min="2" max="2" width="14.5703125" customWidth="1"/>
    <col min="3" max="3" width="15.42578125" customWidth="1"/>
    <col min="4" max="4" width="0.140625" customWidth="1"/>
    <col min="5" max="15" width="14.7109375" customWidth="1"/>
    <col min="16" max="16" width="16.140625" customWidth="1"/>
    <col min="17" max="17" width="0.28515625" customWidth="1"/>
    <col min="18" max="18" width="1.7109375" customWidth="1"/>
  </cols>
  <sheetData>
    <row r="1" spans="1:18" ht="16.5" customHeight="1" thickBot="1" x14ac:dyDescent="0.3">
      <c r="A1" s="1"/>
      <c r="B1" s="2" t="s">
        <v>34</v>
      </c>
      <c r="C1" s="3"/>
      <c r="D1" s="4"/>
      <c r="E1" s="4"/>
      <c r="F1" s="4"/>
      <c r="G1" s="4"/>
      <c r="H1" s="4"/>
      <c r="I1" s="4"/>
      <c r="J1" s="4"/>
      <c r="K1" s="4"/>
      <c r="L1" s="4"/>
      <c r="M1" s="4"/>
      <c r="N1" s="4"/>
      <c r="O1" s="4"/>
      <c r="P1" s="4"/>
      <c r="Q1" s="5"/>
      <c r="R1" s="6"/>
    </row>
    <row r="2" spans="1:18" ht="0.75" customHeight="1" x14ac:dyDescent="0.2">
      <c r="A2" s="7"/>
      <c r="B2" s="8"/>
      <c r="C2" s="8"/>
      <c r="D2" s="8"/>
      <c r="E2" s="8"/>
      <c r="F2" s="8"/>
      <c r="G2" s="8"/>
      <c r="H2" s="8"/>
      <c r="I2" s="8"/>
      <c r="J2" s="8"/>
      <c r="K2" s="8"/>
      <c r="L2" s="9"/>
      <c r="M2" s="8"/>
      <c r="N2" s="9"/>
      <c r="O2" s="9"/>
      <c r="P2" s="10"/>
      <c r="Q2" s="11"/>
      <c r="R2" s="12"/>
    </row>
    <row r="3" spans="1:18" ht="21" customHeight="1" thickBot="1" x14ac:dyDescent="0.3">
      <c r="A3" s="7"/>
      <c r="B3" s="13"/>
      <c r="C3" s="14"/>
      <c r="D3" s="15"/>
      <c r="E3" s="16"/>
      <c r="F3" s="16"/>
      <c r="G3" s="16"/>
      <c r="H3" s="16"/>
      <c r="I3" s="16"/>
      <c r="J3" s="16"/>
      <c r="K3" s="16"/>
      <c r="L3" s="17"/>
      <c r="M3" s="16"/>
      <c r="N3" s="17"/>
      <c r="O3" s="17"/>
      <c r="P3" s="18"/>
      <c r="Q3" s="19"/>
      <c r="R3" s="12"/>
    </row>
    <row r="4" spans="1:18" ht="3" hidden="1" customHeight="1" thickBot="1" x14ac:dyDescent="0.25">
      <c r="A4" s="7"/>
      <c r="B4" s="20"/>
      <c r="C4" s="21"/>
      <c r="D4" s="21"/>
      <c r="E4" s="22"/>
      <c r="F4" s="22"/>
      <c r="G4" s="22"/>
      <c r="H4" s="22"/>
      <c r="I4" s="22"/>
      <c r="J4" s="22"/>
      <c r="K4" s="22"/>
      <c r="L4" s="22"/>
      <c r="M4" s="22"/>
      <c r="N4" s="22"/>
      <c r="O4" s="22"/>
      <c r="P4" s="23"/>
      <c r="Q4" s="24"/>
      <c r="R4" s="12"/>
    </row>
    <row r="5" spans="1:18" ht="21.75" customHeight="1" thickBot="1" x14ac:dyDescent="0.3">
      <c r="A5" s="25"/>
      <c r="B5" s="26" t="s">
        <v>1</v>
      </c>
      <c r="C5" s="26"/>
      <c r="D5" s="27"/>
      <c r="E5" s="1377" t="s">
        <v>2</v>
      </c>
      <c r="F5" s="28" t="s">
        <v>3</v>
      </c>
      <c r="G5" s="29" t="s">
        <v>4</v>
      </c>
      <c r="H5" s="30" t="s">
        <v>5</v>
      </c>
      <c r="I5" s="31" t="s">
        <v>6</v>
      </c>
      <c r="J5" s="32" t="s">
        <v>7</v>
      </c>
      <c r="K5" s="33" t="s">
        <v>8</v>
      </c>
      <c r="L5" s="34" t="s">
        <v>9</v>
      </c>
      <c r="M5" s="35" t="s">
        <v>10</v>
      </c>
      <c r="N5" s="36" t="s">
        <v>11</v>
      </c>
      <c r="O5" s="37" t="s">
        <v>12</v>
      </c>
      <c r="P5" s="38" t="s">
        <v>13</v>
      </c>
      <c r="Q5" s="39"/>
      <c r="R5" s="12"/>
    </row>
    <row r="6" spans="1:18" ht="16.5" thickBot="1" x14ac:dyDescent="0.3">
      <c r="A6" s="25"/>
      <c r="B6" s="40"/>
      <c r="C6" s="41"/>
      <c r="D6" s="42"/>
      <c r="E6" s="1378"/>
      <c r="F6" s="43" t="s">
        <v>14</v>
      </c>
      <c r="G6" s="44" t="s">
        <v>15</v>
      </c>
      <c r="H6" s="45" t="s">
        <v>16</v>
      </c>
      <c r="I6" s="46" t="s">
        <v>17</v>
      </c>
      <c r="J6" s="47" t="s">
        <v>18</v>
      </c>
      <c r="K6" s="48"/>
      <c r="L6" s="49" t="s">
        <v>19</v>
      </c>
      <c r="M6" s="50" t="s">
        <v>20</v>
      </c>
      <c r="N6" s="51" t="s">
        <v>21</v>
      </c>
      <c r="O6" s="52" t="s">
        <v>22</v>
      </c>
      <c r="P6" s="53"/>
      <c r="Q6" s="54"/>
      <c r="R6" s="12"/>
    </row>
    <row r="7" spans="1:18" ht="21.95" customHeight="1" thickBot="1" x14ac:dyDescent="0.4">
      <c r="A7" s="25"/>
      <c r="B7" s="55"/>
      <c r="C7" s="34" t="s">
        <v>23</v>
      </c>
      <c r="D7" s="56"/>
      <c r="E7" s="57">
        <v>32198</v>
      </c>
      <c r="F7" s="62">
        <v>50660</v>
      </c>
      <c r="G7" s="280">
        <v>161</v>
      </c>
      <c r="H7" s="281">
        <v>14</v>
      </c>
      <c r="I7" s="282">
        <v>9</v>
      </c>
      <c r="J7" s="283">
        <v>245</v>
      </c>
      <c r="K7" s="63">
        <v>3026</v>
      </c>
      <c r="L7" s="64">
        <v>180</v>
      </c>
      <c r="M7" s="65">
        <v>117</v>
      </c>
      <c r="N7" s="66">
        <v>28</v>
      </c>
      <c r="O7" s="67">
        <v>537</v>
      </c>
      <c r="P7" s="68">
        <f t="shared" ref="P7:P12" si="0">SUM(E7:O7)</f>
        <v>87175</v>
      </c>
      <c r="Q7" s="69">
        <f>SUM(P7)</f>
        <v>87175</v>
      </c>
      <c r="R7" s="12"/>
    </row>
    <row r="8" spans="1:18" ht="21.95" customHeight="1" x14ac:dyDescent="0.35">
      <c r="A8" s="25"/>
      <c r="B8" s="70" t="s">
        <v>35</v>
      </c>
      <c r="C8" s="71" t="s">
        <v>25</v>
      </c>
      <c r="D8" s="72"/>
      <c r="E8" s="73">
        <v>76157</v>
      </c>
      <c r="F8" s="78">
        <v>2617</v>
      </c>
      <c r="G8" s="284">
        <v>8732</v>
      </c>
      <c r="H8" s="285">
        <v>92</v>
      </c>
      <c r="I8" s="286">
        <v>90</v>
      </c>
      <c r="J8" s="287">
        <v>8</v>
      </c>
      <c r="K8" s="79">
        <v>5753</v>
      </c>
      <c r="L8" s="80">
        <v>383</v>
      </c>
      <c r="M8" s="81">
        <v>22</v>
      </c>
      <c r="N8" s="82">
        <v>902</v>
      </c>
      <c r="O8" s="83">
        <v>56</v>
      </c>
      <c r="P8" s="84">
        <f t="shared" si="0"/>
        <v>94812</v>
      </c>
      <c r="Q8" s="85"/>
      <c r="R8" s="12"/>
    </row>
    <row r="9" spans="1:18" ht="21.95" customHeight="1" thickBot="1" x14ac:dyDescent="0.4">
      <c r="A9" s="25"/>
      <c r="B9" s="70"/>
      <c r="C9" s="86" t="s">
        <v>26</v>
      </c>
      <c r="D9" s="87"/>
      <c r="E9" s="88">
        <v>48773</v>
      </c>
      <c r="F9" s="93">
        <v>364</v>
      </c>
      <c r="G9" s="288">
        <v>1428</v>
      </c>
      <c r="H9" s="289">
        <v>11</v>
      </c>
      <c r="I9" s="290">
        <v>18</v>
      </c>
      <c r="J9" s="291">
        <v>20</v>
      </c>
      <c r="K9" s="94">
        <v>1158</v>
      </c>
      <c r="L9" s="95">
        <v>50</v>
      </c>
      <c r="M9" s="96">
        <v>13</v>
      </c>
      <c r="N9" s="97">
        <v>325</v>
      </c>
      <c r="O9" s="98">
        <v>11</v>
      </c>
      <c r="P9" s="99">
        <f t="shared" si="0"/>
        <v>52171</v>
      </c>
      <c r="Q9" s="100">
        <f>SUM(P8+P9)</f>
        <v>146983</v>
      </c>
      <c r="R9" s="12"/>
    </row>
    <row r="10" spans="1:18" ht="0.75" customHeight="1" thickBot="1" x14ac:dyDescent="0.3">
      <c r="A10" s="25"/>
      <c r="B10" s="101"/>
      <c r="C10" s="102"/>
      <c r="D10" s="72"/>
      <c r="E10" s="103"/>
      <c r="F10" s="104"/>
      <c r="G10" s="105"/>
      <c r="H10" s="106"/>
      <c r="I10" s="105"/>
      <c r="J10" s="209"/>
      <c r="K10" s="108"/>
      <c r="L10" s="109"/>
      <c r="M10" s="110"/>
      <c r="N10" s="111"/>
      <c r="O10" s="112"/>
      <c r="P10" s="102">
        <f t="shared" si="0"/>
        <v>0</v>
      </c>
      <c r="Q10" s="113"/>
      <c r="R10" s="12"/>
    </row>
    <row r="11" spans="1:18" ht="18" hidden="1" customHeight="1" thickBot="1" x14ac:dyDescent="0.3">
      <c r="A11" s="25"/>
      <c r="B11" s="101"/>
      <c r="C11" s="114"/>
      <c r="D11" s="115"/>
      <c r="E11" s="116"/>
      <c r="F11" s="117"/>
      <c r="G11" s="118"/>
      <c r="H11" s="119"/>
      <c r="I11" s="118"/>
      <c r="J11" s="292"/>
      <c r="K11" s="121"/>
      <c r="L11" s="122"/>
      <c r="M11" s="123"/>
      <c r="N11" s="124"/>
      <c r="O11" s="125"/>
      <c r="P11" s="126">
        <f t="shared" si="0"/>
        <v>0</v>
      </c>
      <c r="Q11" s="127">
        <f>SUM(P10+P11)</f>
        <v>0</v>
      </c>
      <c r="R11" s="12"/>
    </row>
    <row r="12" spans="1:18" ht="24.95" customHeight="1" thickBot="1" x14ac:dyDescent="0.4">
      <c r="A12" s="25"/>
      <c r="B12" s="128"/>
      <c r="C12" s="129" t="s">
        <v>27</v>
      </c>
      <c r="D12" s="130"/>
      <c r="E12" s="131">
        <f t="shared" ref="E12:O12" si="1">SUM(E7:E11)</f>
        <v>157128</v>
      </c>
      <c r="F12" s="132">
        <f t="shared" si="1"/>
        <v>53641</v>
      </c>
      <c r="G12" s="133">
        <f t="shared" si="1"/>
        <v>10321</v>
      </c>
      <c r="H12" s="131">
        <f>SUM(H7:H9)</f>
        <v>117</v>
      </c>
      <c r="I12" s="132">
        <f>SUM(I7:I9)</f>
        <v>117</v>
      </c>
      <c r="J12" s="131">
        <f t="shared" si="1"/>
        <v>273</v>
      </c>
      <c r="K12" s="131">
        <f t="shared" si="1"/>
        <v>9937</v>
      </c>
      <c r="L12" s="132">
        <f t="shared" si="1"/>
        <v>613</v>
      </c>
      <c r="M12" s="133">
        <f t="shared" si="1"/>
        <v>152</v>
      </c>
      <c r="N12" s="131">
        <f>SUM(N7:N9)</f>
        <v>1255</v>
      </c>
      <c r="O12" s="132">
        <f t="shared" si="1"/>
        <v>604</v>
      </c>
      <c r="P12" s="131">
        <f t="shared" si="0"/>
        <v>234158</v>
      </c>
      <c r="Q12" s="134">
        <f>SUM(P7:P11)</f>
        <v>234158</v>
      </c>
      <c r="R12" s="12"/>
    </row>
    <row r="13" spans="1:18" ht="19.5" hidden="1" customHeight="1" thickBot="1" x14ac:dyDescent="0.3">
      <c r="A13" s="25"/>
      <c r="B13" s="135"/>
      <c r="C13" s="136"/>
      <c r="D13" s="137"/>
      <c r="E13" s="138"/>
      <c r="F13" s="139"/>
      <c r="G13" s="141"/>
      <c r="H13" s="140"/>
      <c r="I13" s="293"/>
      <c r="J13" s="294"/>
      <c r="K13" s="143"/>
      <c r="L13" s="144"/>
      <c r="M13" s="145"/>
      <c r="N13" s="146"/>
      <c r="O13" s="147"/>
      <c r="P13" s="148"/>
      <c r="Q13" s="149">
        <f>SUM(P7:P13)</f>
        <v>468316</v>
      </c>
      <c r="R13" s="12"/>
    </row>
    <row r="14" spans="1:18" ht="3.75" customHeight="1" thickBot="1" x14ac:dyDescent="0.3">
      <c r="A14" s="25"/>
      <c r="B14" s="150"/>
      <c r="C14" s="151"/>
      <c r="D14" s="152"/>
      <c r="E14" s="153"/>
      <c r="F14" s="154"/>
      <c r="G14" s="295"/>
      <c r="H14" s="155"/>
      <c r="I14" s="156"/>
      <c r="J14" s="296"/>
      <c r="K14" s="158"/>
      <c r="L14" s="159"/>
      <c r="M14" s="160"/>
      <c r="N14" s="161"/>
      <c r="O14" s="162"/>
      <c r="P14" s="163"/>
      <c r="Q14" s="164"/>
      <c r="R14" s="12"/>
    </row>
    <row r="15" spans="1:18" ht="21.95" customHeight="1" thickBot="1" x14ac:dyDescent="0.4">
      <c r="A15" s="25"/>
      <c r="B15" s="165"/>
      <c r="C15" s="34" t="s">
        <v>23</v>
      </c>
      <c r="D15" s="166"/>
      <c r="E15" s="57">
        <v>32264</v>
      </c>
      <c r="F15" s="62">
        <v>50789</v>
      </c>
      <c r="G15" s="280">
        <v>158</v>
      </c>
      <c r="H15" s="281">
        <v>14</v>
      </c>
      <c r="I15" s="282">
        <v>9</v>
      </c>
      <c r="J15" s="283">
        <v>245</v>
      </c>
      <c r="K15" s="63">
        <v>3033</v>
      </c>
      <c r="L15" s="64">
        <v>181</v>
      </c>
      <c r="M15" s="65">
        <v>120</v>
      </c>
      <c r="N15" s="66">
        <v>28</v>
      </c>
      <c r="O15" s="67">
        <v>542</v>
      </c>
      <c r="P15" s="68">
        <f t="shared" ref="P15:P20" si="2">SUM(E15:O15)</f>
        <v>87383</v>
      </c>
      <c r="Q15" s="167">
        <f>SUM(P15)</f>
        <v>87383</v>
      </c>
      <c r="R15" s="12"/>
    </row>
    <row r="16" spans="1:18" ht="21.95" customHeight="1" x14ac:dyDescent="0.35">
      <c r="A16" s="25"/>
      <c r="B16" s="168" t="s">
        <v>36</v>
      </c>
      <c r="C16" s="71" t="s">
        <v>25</v>
      </c>
      <c r="D16" s="169"/>
      <c r="E16" s="73">
        <v>76359</v>
      </c>
      <c r="F16" s="78">
        <v>2638</v>
      </c>
      <c r="G16" s="284">
        <v>8747</v>
      </c>
      <c r="H16" s="285">
        <v>91</v>
      </c>
      <c r="I16" s="286">
        <v>90</v>
      </c>
      <c r="J16" s="287">
        <v>8</v>
      </c>
      <c r="K16" s="79">
        <v>5774</v>
      </c>
      <c r="L16" s="80">
        <v>378</v>
      </c>
      <c r="M16" s="81">
        <v>21</v>
      </c>
      <c r="N16" s="82">
        <v>897</v>
      </c>
      <c r="O16" s="83">
        <v>55</v>
      </c>
      <c r="P16" s="84">
        <f t="shared" si="2"/>
        <v>95058</v>
      </c>
      <c r="Q16" s="170"/>
      <c r="R16" s="12"/>
    </row>
    <row r="17" spans="1:18" ht="21.95" customHeight="1" thickBot="1" x14ac:dyDescent="0.4">
      <c r="A17" s="25"/>
      <c r="B17" s="168"/>
      <c r="C17" s="86" t="s">
        <v>26</v>
      </c>
      <c r="D17" s="171"/>
      <c r="E17" s="88">
        <v>48851</v>
      </c>
      <c r="F17" s="93">
        <v>365</v>
      </c>
      <c r="G17" s="288">
        <v>1429</v>
      </c>
      <c r="H17" s="289">
        <v>11</v>
      </c>
      <c r="I17" s="290">
        <v>19</v>
      </c>
      <c r="J17" s="291">
        <v>20</v>
      </c>
      <c r="K17" s="94">
        <v>1165</v>
      </c>
      <c r="L17" s="95">
        <v>52</v>
      </c>
      <c r="M17" s="96">
        <v>13</v>
      </c>
      <c r="N17" s="97">
        <v>324</v>
      </c>
      <c r="O17" s="98">
        <v>11</v>
      </c>
      <c r="P17" s="99">
        <f t="shared" si="2"/>
        <v>52260</v>
      </c>
      <c r="Q17" s="100">
        <f>SUM(P16+P17)</f>
        <v>147318</v>
      </c>
      <c r="R17" s="12"/>
    </row>
    <row r="18" spans="1:18" ht="0.75" customHeight="1" thickBot="1" x14ac:dyDescent="0.3">
      <c r="A18" s="25"/>
      <c r="B18" s="172"/>
      <c r="C18" s="102"/>
      <c r="D18" s="72"/>
      <c r="E18" s="103"/>
      <c r="F18" s="104"/>
      <c r="G18" s="105"/>
      <c r="H18" s="106"/>
      <c r="I18" s="105"/>
      <c r="J18" s="209"/>
      <c r="K18" s="108"/>
      <c r="L18" s="173"/>
      <c r="M18" s="110"/>
      <c r="N18" s="111"/>
      <c r="O18" s="112"/>
      <c r="P18" s="102">
        <f t="shared" si="2"/>
        <v>0</v>
      </c>
      <c r="Q18" s="113"/>
      <c r="R18" s="12"/>
    </row>
    <row r="19" spans="1:18" ht="18" hidden="1" customHeight="1" thickBot="1" x14ac:dyDescent="0.3">
      <c r="A19" s="25"/>
      <c r="B19" s="172"/>
      <c r="C19" s="114"/>
      <c r="D19" s="115"/>
      <c r="E19" s="116"/>
      <c r="F19" s="117"/>
      <c r="G19" s="118"/>
      <c r="H19" s="119"/>
      <c r="I19" s="118"/>
      <c r="J19" s="292"/>
      <c r="K19" s="121"/>
      <c r="L19" s="122"/>
      <c r="M19" s="123"/>
      <c r="N19" s="124"/>
      <c r="O19" s="125"/>
      <c r="P19" s="126">
        <f t="shared" si="2"/>
        <v>0</v>
      </c>
      <c r="Q19" s="127">
        <f>SUM(P18+P19)</f>
        <v>0</v>
      </c>
      <c r="R19" s="12"/>
    </row>
    <row r="20" spans="1:18" ht="24.95" customHeight="1" thickBot="1" x14ac:dyDescent="0.4">
      <c r="A20" s="25"/>
      <c r="B20" s="174"/>
      <c r="C20" s="175" t="s">
        <v>27</v>
      </c>
      <c r="D20" s="176"/>
      <c r="E20" s="131">
        <f t="shared" ref="E20:O20" si="3">SUM(E15:E19)</f>
        <v>157474</v>
      </c>
      <c r="F20" s="132">
        <f t="shared" si="3"/>
        <v>53792</v>
      </c>
      <c r="G20" s="133">
        <f t="shared" si="3"/>
        <v>10334</v>
      </c>
      <c r="H20" s="131">
        <f>SUM(H15:H17)</f>
        <v>116</v>
      </c>
      <c r="I20" s="132">
        <f>SUM(I15:I17)</f>
        <v>118</v>
      </c>
      <c r="J20" s="131">
        <f t="shared" si="3"/>
        <v>273</v>
      </c>
      <c r="K20" s="131">
        <f t="shared" si="3"/>
        <v>9972</v>
      </c>
      <c r="L20" s="132">
        <f t="shared" si="3"/>
        <v>611</v>
      </c>
      <c r="M20" s="133">
        <f t="shared" si="3"/>
        <v>154</v>
      </c>
      <c r="N20" s="131">
        <f>SUM(N15:N17)</f>
        <v>1249</v>
      </c>
      <c r="O20" s="132">
        <f t="shared" si="3"/>
        <v>608</v>
      </c>
      <c r="P20" s="131">
        <f t="shared" si="2"/>
        <v>234701</v>
      </c>
      <c r="Q20" s="134">
        <f>SUM(P15:P19)</f>
        <v>234701</v>
      </c>
      <c r="R20" s="12"/>
    </row>
    <row r="21" spans="1:18" ht="2.25" customHeight="1" thickBot="1" x14ac:dyDescent="0.3">
      <c r="A21" s="25"/>
      <c r="B21" s="150"/>
      <c r="C21" s="177"/>
      <c r="D21" s="178"/>
      <c r="E21" s="179"/>
      <c r="F21" s="180"/>
      <c r="G21" s="297"/>
      <c r="H21" s="181"/>
      <c r="I21" s="182"/>
      <c r="J21" s="298"/>
      <c r="K21" s="184">
        <v>4</v>
      </c>
      <c r="L21" s="185"/>
      <c r="M21" s="186"/>
      <c r="N21" s="187"/>
      <c r="O21" s="188"/>
      <c r="P21" s="189"/>
      <c r="Q21" s="190"/>
      <c r="R21" s="12"/>
    </row>
    <row r="22" spans="1:18" ht="21.95" customHeight="1" thickBot="1" x14ac:dyDescent="0.4">
      <c r="A22" s="25"/>
      <c r="B22" s="165"/>
      <c r="C22" s="34" t="s">
        <v>23</v>
      </c>
      <c r="D22" s="166"/>
      <c r="E22" s="57">
        <v>32494</v>
      </c>
      <c r="F22" s="62">
        <v>51049</v>
      </c>
      <c r="G22" s="280">
        <v>161</v>
      </c>
      <c r="H22" s="281">
        <v>14</v>
      </c>
      <c r="I22" s="282">
        <v>9</v>
      </c>
      <c r="J22" s="283">
        <v>245</v>
      </c>
      <c r="K22" s="63">
        <v>3123</v>
      </c>
      <c r="L22" s="64">
        <v>183</v>
      </c>
      <c r="M22" s="65">
        <v>132</v>
      </c>
      <c r="N22" s="66">
        <v>27</v>
      </c>
      <c r="O22" s="67">
        <v>542</v>
      </c>
      <c r="P22" s="68">
        <f t="shared" ref="P22:P27" si="4">SUM(E22:O22)</f>
        <v>87979</v>
      </c>
      <c r="Q22" s="167">
        <f>SUM(P22)</f>
        <v>87979</v>
      </c>
      <c r="R22" s="12"/>
    </row>
    <row r="23" spans="1:18" ht="21.95" customHeight="1" x14ac:dyDescent="0.35">
      <c r="A23" s="25"/>
      <c r="B23" s="168" t="s">
        <v>37</v>
      </c>
      <c r="C23" s="71" t="s">
        <v>25</v>
      </c>
      <c r="D23" s="169"/>
      <c r="E23" s="73">
        <v>76576</v>
      </c>
      <c r="F23" s="78">
        <v>2660</v>
      </c>
      <c r="G23" s="284">
        <v>8770</v>
      </c>
      <c r="H23" s="285">
        <v>93</v>
      </c>
      <c r="I23" s="286">
        <v>89</v>
      </c>
      <c r="J23" s="287">
        <v>8</v>
      </c>
      <c r="K23" s="79">
        <v>5771</v>
      </c>
      <c r="L23" s="80">
        <v>377</v>
      </c>
      <c r="M23" s="81">
        <v>28</v>
      </c>
      <c r="N23" s="82">
        <v>897</v>
      </c>
      <c r="O23" s="83">
        <v>53</v>
      </c>
      <c r="P23" s="84">
        <f t="shared" si="4"/>
        <v>95322</v>
      </c>
      <c r="Q23" s="170"/>
      <c r="R23" s="12"/>
    </row>
    <row r="24" spans="1:18" ht="21.95" customHeight="1" thickBot="1" x14ac:dyDescent="0.4">
      <c r="A24" s="25"/>
      <c r="B24" s="168"/>
      <c r="C24" s="86" t="s">
        <v>26</v>
      </c>
      <c r="D24" s="171"/>
      <c r="E24" s="88">
        <v>48814</v>
      </c>
      <c r="F24" s="93">
        <v>369</v>
      </c>
      <c r="G24" s="288">
        <v>1433</v>
      </c>
      <c r="H24" s="289">
        <v>11</v>
      </c>
      <c r="I24" s="290">
        <v>19</v>
      </c>
      <c r="J24" s="291">
        <v>20</v>
      </c>
      <c r="K24" s="94">
        <v>1166</v>
      </c>
      <c r="L24" s="95">
        <v>52</v>
      </c>
      <c r="M24" s="96">
        <v>17</v>
      </c>
      <c r="N24" s="97">
        <v>325</v>
      </c>
      <c r="O24" s="98">
        <v>12</v>
      </c>
      <c r="P24" s="99">
        <f t="shared" si="4"/>
        <v>52238</v>
      </c>
      <c r="Q24" s="191">
        <f>SUM(P23+P24)</f>
        <v>147560</v>
      </c>
      <c r="R24" s="12"/>
    </row>
    <row r="25" spans="1:18" ht="0.75" customHeight="1" thickBot="1" x14ac:dyDescent="0.4">
      <c r="A25" s="25"/>
      <c r="B25" s="172"/>
      <c r="C25" s="102"/>
      <c r="D25" s="72"/>
      <c r="E25" s="103"/>
      <c r="F25" s="104"/>
      <c r="G25" s="105"/>
      <c r="H25" s="106"/>
      <c r="I25" s="105"/>
      <c r="J25" s="209"/>
      <c r="K25" s="108"/>
      <c r="L25" s="109"/>
      <c r="M25" s="110"/>
      <c r="N25" s="111"/>
      <c r="O25" s="112"/>
      <c r="P25" s="192">
        <f t="shared" si="4"/>
        <v>0</v>
      </c>
      <c r="Q25" s="113"/>
      <c r="R25" s="12"/>
    </row>
    <row r="26" spans="1:18" ht="18" hidden="1" customHeight="1" thickBot="1" x14ac:dyDescent="0.4">
      <c r="A26" s="25"/>
      <c r="B26" s="172"/>
      <c r="C26" s="114"/>
      <c r="D26" s="115"/>
      <c r="E26" s="116"/>
      <c r="F26" s="117"/>
      <c r="G26" s="118"/>
      <c r="H26" s="119"/>
      <c r="I26" s="118"/>
      <c r="J26" s="292"/>
      <c r="K26" s="121"/>
      <c r="L26" s="122"/>
      <c r="M26" s="123"/>
      <c r="N26" s="124"/>
      <c r="O26" s="125"/>
      <c r="P26" s="193">
        <f t="shared" si="4"/>
        <v>0</v>
      </c>
      <c r="Q26" s="127">
        <f>SUM(P25+P26)</f>
        <v>0</v>
      </c>
      <c r="R26" s="12"/>
    </row>
    <row r="27" spans="1:18" ht="24.95" customHeight="1" thickBot="1" x14ac:dyDescent="0.4">
      <c r="A27" s="25"/>
      <c r="B27" s="174"/>
      <c r="C27" s="175" t="s">
        <v>27</v>
      </c>
      <c r="D27" s="176"/>
      <c r="E27" s="131">
        <f t="shared" ref="E27:O27" si="5">SUM(E22:E26)</f>
        <v>157884</v>
      </c>
      <c r="F27" s="132">
        <f t="shared" si="5"/>
        <v>54078</v>
      </c>
      <c r="G27" s="133">
        <f t="shared" si="5"/>
        <v>10364</v>
      </c>
      <c r="H27" s="131">
        <f>SUM(H22:H24)</f>
        <v>118</v>
      </c>
      <c r="I27" s="132">
        <f>SUM(I22:I24)</f>
        <v>117</v>
      </c>
      <c r="J27" s="131">
        <f t="shared" si="5"/>
        <v>273</v>
      </c>
      <c r="K27" s="131">
        <f t="shared" si="5"/>
        <v>10060</v>
      </c>
      <c r="L27" s="132">
        <f t="shared" si="5"/>
        <v>612</v>
      </c>
      <c r="M27" s="133">
        <f t="shared" si="5"/>
        <v>177</v>
      </c>
      <c r="N27" s="131">
        <f>SUM(N22:N24)</f>
        <v>1249</v>
      </c>
      <c r="O27" s="132">
        <f t="shared" si="5"/>
        <v>607</v>
      </c>
      <c r="P27" s="131">
        <f t="shared" si="4"/>
        <v>235539</v>
      </c>
      <c r="Q27" s="134">
        <f>SUM(P22:P26)</f>
        <v>235539</v>
      </c>
      <c r="R27" s="12"/>
    </row>
    <row r="28" spans="1:18" ht="3" customHeight="1" thickBot="1" x14ac:dyDescent="0.4">
      <c r="A28" s="25"/>
      <c r="B28" s="194"/>
      <c r="C28" s="194"/>
      <c r="D28" s="152"/>
      <c r="E28" s="153"/>
      <c r="F28" s="154"/>
      <c r="G28" s="295"/>
      <c r="H28" s="155"/>
      <c r="I28" s="156"/>
      <c r="J28" s="296"/>
      <c r="K28" s="158">
        <v>4</v>
      </c>
      <c r="L28" s="159"/>
      <c r="M28" s="160"/>
      <c r="N28" s="161"/>
      <c r="O28" s="162">
        <v>1</v>
      </c>
      <c r="P28" s="195"/>
      <c r="Q28" s="164"/>
      <c r="R28" s="12"/>
    </row>
    <row r="29" spans="1:18" ht="21.95" customHeight="1" thickBot="1" x14ac:dyDescent="0.4">
      <c r="A29" s="25"/>
      <c r="B29" s="165"/>
      <c r="C29" s="34" t="s">
        <v>23</v>
      </c>
      <c r="D29" s="166"/>
      <c r="E29" s="57">
        <v>32468</v>
      </c>
      <c r="F29" s="62">
        <v>51537</v>
      </c>
      <c r="G29" s="280">
        <v>152</v>
      </c>
      <c r="H29" s="281">
        <v>14</v>
      </c>
      <c r="I29" s="282">
        <v>11</v>
      </c>
      <c r="J29" s="283">
        <v>246</v>
      </c>
      <c r="K29" s="63">
        <v>3154</v>
      </c>
      <c r="L29" s="64">
        <v>183</v>
      </c>
      <c r="M29" s="65">
        <v>132</v>
      </c>
      <c r="N29" s="66">
        <v>24</v>
      </c>
      <c r="O29" s="67">
        <v>545</v>
      </c>
      <c r="P29" s="68">
        <f t="shared" ref="P29:P34" si="6">SUM(E29:O29)</f>
        <v>88466</v>
      </c>
      <c r="Q29" s="167">
        <f>SUM(P29)</f>
        <v>88466</v>
      </c>
      <c r="R29" s="12"/>
    </row>
    <row r="30" spans="1:18" ht="21.95" customHeight="1" x14ac:dyDescent="0.35">
      <c r="A30" s="25"/>
      <c r="B30" s="168" t="s">
        <v>38</v>
      </c>
      <c r="C30" s="71" t="s">
        <v>25</v>
      </c>
      <c r="D30" s="169"/>
      <c r="E30" s="73">
        <v>76808</v>
      </c>
      <c r="F30" s="78">
        <v>2686</v>
      </c>
      <c r="G30" s="284">
        <v>8813</v>
      </c>
      <c r="H30" s="285">
        <v>91</v>
      </c>
      <c r="I30" s="286">
        <v>89</v>
      </c>
      <c r="J30" s="287">
        <v>8</v>
      </c>
      <c r="K30" s="79">
        <v>5761</v>
      </c>
      <c r="L30" s="80">
        <v>382</v>
      </c>
      <c r="M30" s="81">
        <v>28</v>
      </c>
      <c r="N30" s="82">
        <v>895</v>
      </c>
      <c r="O30" s="83">
        <v>52</v>
      </c>
      <c r="P30" s="84">
        <f t="shared" si="6"/>
        <v>95613</v>
      </c>
      <c r="Q30" s="170"/>
      <c r="R30" s="12"/>
    </row>
    <row r="31" spans="1:18" ht="21.95" customHeight="1" thickBot="1" x14ac:dyDescent="0.4">
      <c r="A31" s="25"/>
      <c r="B31" s="168"/>
      <c r="C31" s="86" t="s">
        <v>26</v>
      </c>
      <c r="D31" s="171"/>
      <c r="E31" s="88">
        <v>48947</v>
      </c>
      <c r="F31" s="93">
        <v>365</v>
      </c>
      <c r="G31" s="288">
        <v>1431</v>
      </c>
      <c r="H31" s="289">
        <v>12</v>
      </c>
      <c r="I31" s="290">
        <v>20</v>
      </c>
      <c r="J31" s="291">
        <v>20</v>
      </c>
      <c r="K31" s="94">
        <v>1169</v>
      </c>
      <c r="L31" s="95">
        <v>53</v>
      </c>
      <c r="M31" s="96">
        <v>17</v>
      </c>
      <c r="N31" s="97">
        <v>328</v>
      </c>
      <c r="O31" s="98">
        <v>12</v>
      </c>
      <c r="P31" s="99">
        <f t="shared" si="6"/>
        <v>52374</v>
      </c>
      <c r="Q31" s="191">
        <f>SUM(P30+P31)</f>
        <v>147987</v>
      </c>
      <c r="R31" s="12"/>
    </row>
    <row r="32" spans="1:18" ht="18" hidden="1" customHeight="1" thickBot="1" x14ac:dyDescent="0.4">
      <c r="A32" s="25"/>
      <c r="B32" s="172"/>
      <c r="C32" s="102"/>
      <c r="D32" s="72"/>
      <c r="E32" s="103"/>
      <c r="F32" s="104"/>
      <c r="G32" s="105"/>
      <c r="H32" s="106"/>
      <c r="I32" s="105"/>
      <c r="J32" s="209"/>
      <c r="K32" s="108"/>
      <c r="L32" s="109"/>
      <c r="M32" s="110"/>
      <c r="N32" s="111"/>
      <c r="O32" s="112"/>
      <c r="P32" s="192">
        <f t="shared" si="6"/>
        <v>0</v>
      </c>
      <c r="Q32" s="113"/>
      <c r="R32" s="12"/>
    </row>
    <row r="33" spans="1:18" ht="18" hidden="1" customHeight="1" thickBot="1" x14ac:dyDescent="0.4">
      <c r="A33" s="25"/>
      <c r="B33" s="172"/>
      <c r="C33" s="114"/>
      <c r="D33" s="115"/>
      <c r="E33" s="116"/>
      <c r="F33" s="117"/>
      <c r="G33" s="118"/>
      <c r="H33" s="119"/>
      <c r="I33" s="118"/>
      <c r="J33" s="292"/>
      <c r="K33" s="121"/>
      <c r="L33" s="122"/>
      <c r="M33" s="123"/>
      <c r="N33" s="124"/>
      <c r="O33" s="125"/>
      <c r="P33" s="193">
        <f t="shared" si="6"/>
        <v>0</v>
      </c>
      <c r="Q33" s="127">
        <f>SUM(P32+P33)</f>
        <v>0</v>
      </c>
      <c r="R33" s="12"/>
    </row>
    <row r="34" spans="1:18" ht="24.95" customHeight="1" thickBot="1" x14ac:dyDescent="0.4">
      <c r="A34" s="25"/>
      <c r="B34" s="174"/>
      <c r="C34" s="175" t="s">
        <v>27</v>
      </c>
      <c r="D34" s="176"/>
      <c r="E34" s="131">
        <f t="shared" ref="E34:O34" si="7">SUM(E29:E33)</f>
        <v>158223</v>
      </c>
      <c r="F34" s="132">
        <f t="shared" si="7"/>
        <v>54588</v>
      </c>
      <c r="G34" s="133">
        <f t="shared" si="7"/>
        <v>10396</v>
      </c>
      <c r="H34" s="131">
        <f>SUM(H29:H31)</f>
        <v>117</v>
      </c>
      <c r="I34" s="132">
        <f>SUM(I29:I31)</f>
        <v>120</v>
      </c>
      <c r="J34" s="131">
        <f t="shared" si="7"/>
        <v>274</v>
      </c>
      <c r="K34" s="131">
        <f t="shared" si="7"/>
        <v>10084</v>
      </c>
      <c r="L34" s="132">
        <f t="shared" si="7"/>
        <v>618</v>
      </c>
      <c r="M34" s="133">
        <f t="shared" si="7"/>
        <v>177</v>
      </c>
      <c r="N34" s="131">
        <f>SUM(N29:N31)</f>
        <v>1247</v>
      </c>
      <c r="O34" s="132">
        <f t="shared" si="7"/>
        <v>609</v>
      </c>
      <c r="P34" s="131">
        <f t="shared" si="6"/>
        <v>236453</v>
      </c>
      <c r="Q34" s="134">
        <f>SUM(P29:P33)</f>
        <v>236453</v>
      </c>
      <c r="R34" s="12"/>
    </row>
    <row r="35" spans="1:18" ht="3" customHeight="1" thickBot="1" x14ac:dyDescent="0.4">
      <c r="A35" s="25"/>
      <c r="B35" s="194"/>
      <c r="C35" s="194"/>
      <c r="D35" s="152"/>
      <c r="E35" s="153"/>
      <c r="F35" s="154"/>
      <c r="G35" s="295"/>
      <c r="H35" s="155"/>
      <c r="I35" s="156"/>
      <c r="J35" s="296"/>
      <c r="K35" s="158"/>
      <c r="L35" s="159"/>
      <c r="M35" s="160"/>
      <c r="N35" s="161"/>
      <c r="O35" s="162"/>
      <c r="P35" s="195"/>
      <c r="Q35" s="164"/>
      <c r="R35" s="12"/>
    </row>
    <row r="36" spans="1:18" ht="21.95" customHeight="1" thickBot="1" x14ac:dyDescent="0.4">
      <c r="A36" s="25"/>
      <c r="B36" s="165"/>
      <c r="C36" s="34" t="s">
        <v>23</v>
      </c>
      <c r="D36" s="166"/>
      <c r="E36" s="57">
        <v>32479</v>
      </c>
      <c r="F36" s="62">
        <v>52494</v>
      </c>
      <c r="G36" s="280">
        <v>141</v>
      </c>
      <c r="H36" s="281">
        <v>14</v>
      </c>
      <c r="I36" s="282">
        <v>13</v>
      </c>
      <c r="J36" s="283">
        <v>246</v>
      </c>
      <c r="K36" s="63">
        <v>3175</v>
      </c>
      <c r="L36" s="64">
        <v>183</v>
      </c>
      <c r="M36" s="65">
        <v>130</v>
      </c>
      <c r="N36" s="66">
        <v>25</v>
      </c>
      <c r="O36" s="67">
        <v>602</v>
      </c>
      <c r="P36" s="68">
        <f t="shared" ref="P36:P41" si="8">SUM(E36:O36)</f>
        <v>89502</v>
      </c>
      <c r="Q36" s="167">
        <f>SUM(P36)</f>
        <v>89502</v>
      </c>
      <c r="R36" s="12"/>
    </row>
    <row r="37" spans="1:18" ht="21.95" customHeight="1" x14ac:dyDescent="0.35">
      <c r="A37" s="25"/>
      <c r="B37" s="168" t="s">
        <v>39</v>
      </c>
      <c r="C37" s="71" t="s">
        <v>25</v>
      </c>
      <c r="D37" s="169"/>
      <c r="E37" s="73">
        <v>75965</v>
      </c>
      <c r="F37" s="78">
        <v>2694</v>
      </c>
      <c r="G37" s="284">
        <v>8773</v>
      </c>
      <c r="H37" s="285">
        <v>88</v>
      </c>
      <c r="I37" s="286">
        <v>87</v>
      </c>
      <c r="J37" s="287">
        <v>7</v>
      </c>
      <c r="K37" s="79">
        <v>5750</v>
      </c>
      <c r="L37" s="80">
        <v>387</v>
      </c>
      <c r="M37" s="81">
        <v>29</v>
      </c>
      <c r="N37" s="82">
        <v>883</v>
      </c>
      <c r="O37" s="83">
        <v>57</v>
      </c>
      <c r="P37" s="84">
        <f t="shared" si="8"/>
        <v>94720</v>
      </c>
      <c r="Q37" s="170"/>
      <c r="R37" s="12"/>
    </row>
    <row r="38" spans="1:18" ht="21.95" customHeight="1" thickBot="1" x14ac:dyDescent="0.4">
      <c r="A38" s="25"/>
      <c r="B38" s="168"/>
      <c r="C38" s="86" t="s">
        <v>26</v>
      </c>
      <c r="D38" s="171"/>
      <c r="E38" s="88">
        <v>48848</v>
      </c>
      <c r="F38" s="93">
        <v>372</v>
      </c>
      <c r="G38" s="288">
        <v>1425</v>
      </c>
      <c r="H38" s="289">
        <v>13</v>
      </c>
      <c r="I38" s="290">
        <v>20</v>
      </c>
      <c r="J38" s="291">
        <v>20</v>
      </c>
      <c r="K38" s="94">
        <v>1168</v>
      </c>
      <c r="L38" s="95">
        <v>53</v>
      </c>
      <c r="M38" s="96">
        <v>18</v>
      </c>
      <c r="N38" s="97">
        <v>322</v>
      </c>
      <c r="O38" s="98">
        <v>12</v>
      </c>
      <c r="P38" s="99">
        <f t="shared" si="8"/>
        <v>52271</v>
      </c>
      <c r="Q38" s="191">
        <f>SUM(P37+P38)</f>
        <v>146991</v>
      </c>
      <c r="R38" s="12"/>
    </row>
    <row r="39" spans="1:18" ht="18" hidden="1" customHeight="1" thickBot="1" x14ac:dyDescent="0.4">
      <c r="A39" s="25"/>
      <c r="B39" s="172"/>
      <c r="C39" s="102"/>
      <c r="D39" s="72"/>
      <c r="E39" s="103"/>
      <c r="F39" s="104"/>
      <c r="G39" s="105"/>
      <c r="H39" s="106"/>
      <c r="I39" s="105"/>
      <c r="J39" s="209"/>
      <c r="K39" s="108"/>
      <c r="L39" s="109"/>
      <c r="M39" s="110"/>
      <c r="N39" s="111"/>
      <c r="O39" s="112"/>
      <c r="P39" s="192">
        <f t="shared" si="8"/>
        <v>0</v>
      </c>
      <c r="Q39" s="113"/>
      <c r="R39" s="12"/>
    </row>
    <row r="40" spans="1:18" ht="18" hidden="1" customHeight="1" thickBot="1" x14ac:dyDescent="0.4">
      <c r="A40" s="25"/>
      <c r="B40" s="172"/>
      <c r="C40" s="114"/>
      <c r="D40" s="115"/>
      <c r="E40" s="116"/>
      <c r="F40" s="117"/>
      <c r="G40" s="118"/>
      <c r="H40" s="119"/>
      <c r="I40" s="118"/>
      <c r="J40" s="292"/>
      <c r="K40" s="121"/>
      <c r="L40" s="122"/>
      <c r="M40" s="123"/>
      <c r="N40" s="124"/>
      <c r="O40" s="125"/>
      <c r="P40" s="193">
        <f t="shared" si="8"/>
        <v>0</v>
      </c>
      <c r="Q40" s="127">
        <f>SUM(P39+P40)</f>
        <v>0</v>
      </c>
      <c r="R40" s="12"/>
    </row>
    <row r="41" spans="1:18" ht="24.95" customHeight="1" thickBot="1" x14ac:dyDescent="0.4">
      <c r="A41" s="25"/>
      <c r="B41" s="174"/>
      <c r="C41" s="175" t="s">
        <v>27</v>
      </c>
      <c r="D41" s="176"/>
      <c r="E41" s="131">
        <f t="shared" ref="E41:O41" si="9">SUM(E36:E40)</f>
        <v>157292</v>
      </c>
      <c r="F41" s="132">
        <f t="shared" si="9"/>
        <v>55560</v>
      </c>
      <c r="G41" s="133">
        <f t="shared" si="9"/>
        <v>10339</v>
      </c>
      <c r="H41" s="131">
        <f>SUM(H36:H38)</f>
        <v>115</v>
      </c>
      <c r="I41" s="132">
        <f>SUM(I36:I38)</f>
        <v>120</v>
      </c>
      <c r="J41" s="131">
        <f t="shared" si="9"/>
        <v>273</v>
      </c>
      <c r="K41" s="131">
        <f t="shared" si="9"/>
        <v>10093</v>
      </c>
      <c r="L41" s="132">
        <f t="shared" si="9"/>
        <v>623</v>
      </c>
      <c r="M41" s="133">
        <f t="shared" si="9"/>
        <v>177</v>
      </c>
      <c r="N41" s="131">
        <f>SUM(N36:N38)</f>
        <v>1230</v>
      </c>
      <c r="O41" s="132">
        <f t="shared" si="9"/>
        <v>671</v>
      </c>
      <c r="P41" s="131">
        <f t="shared" si="8"/>
        <v>236493</v>
      </c>
      <c r="Q41" s="134">
        <f>SUM(P36:P40)</f>
        <v>236493</v>
      </c>
      <c r="R41" s="12"/>
    </row>
    <row r="42" spans="1:18" ht="3" customHeight="1" thickBot="1" x14ac:dyDescent="0.4">
      <c r="A42" s="25"/>
      <c r="B42" s="194"/>
      <c r="C42" s="194"/>
      <c r="D42" s="152"/>
      <c r="E42" s="153"/>
      <c r="F42" s="154"/>
      <c r="G42" s="295"/>
      <c r="H42" s="155"/>
      <c r="I42" s="156"/>
      <c r="J42" s="296"/>
      <c r="K42" s="158"/>
      <c r="L42" s="159"/>
      <c r="M42" s="160"/>
      <c r="N42" s="161"/>
      <c r="O42" s="162"/>
      <c r="P42" s="195"/>
      <c r="Q42" s="164"/>
      <c r="R42" s="12"/>
    </row>
    <row r="43" spans="1:18" ht="21.95" customHeight="1" thickBot="1" x14ac:dyDescent="0.4">
      <c r="A43" s="25"/>
      <c r="B43" s="165"/>
      <c r="C43" s="34" t="s">
        <v>23</v>
      </c>
      <c r="D43" s="166"/>
      <c r="E43" s="57">
        <v>32012</v>
      </c>
      <c r="F43" s="62">
        <v>52618</v>
      </c>
      <c r="G43" s="280">
        <v>131</v>
      </c>
      <c r="H43" s="281">
        <v>13</v>
      </c>
      <c r="I43" s="282">
        <v>12</v>
      </c>
      <c r="J43" s="283">
        <v>257</v>
      </c>
      <c r="K43" s="63">
        <v>3163</v>
      </c>
      <c r="L43" s="64">
        <v>192</v>
      </c>
      <c r="M43" s="65">
        <v>129</v>
      </c>
      <c r="N43" s="66">
        <v>24</v>
      </c>
      <c r="O43" s="67">
        <v>680</v>
      </c>
      <c r="P43" s="68">
        <f t="shared" ref="P43:P48" si="10">SUM(E43:O43)</f>
        <v>89231</v>
      </c>
      <c r="Q43" s="167">
        <f>SUM(P43)</f>
        <v>89231</v>
      </c>
      <c r="R43" s="12"/>
    </row>
    <row r="44" spans="1:18" ht="21.95" customHeight="1" x14ac:dyDescent="0.35">
      <c r="A44" s="25"/>
      <c r="B44" s="168" t="s">
        <v>40</v>
      </c>
      <c r="C44" s="71" t="s">
        <v>25</v>
      </c>
      <c r="D44" s="169"/>
      <c r="E44" s="73">
        <v>76302</v>
      </c>
      <c r="F44" s="78">
        <v>2666</v>
      </c>
      <c r="G44" s="284">
        <v>8683</v>
      </c>
      <c r="H44" s="285">
        <v>86</v>
      </c>
      <c r="I44" s="286">
        <v>84</v>
      </c>
      <c r="J44" s="287">
        <v>7</v>
      </c>
      <c r="K44" s="79">
        <v>5745</v>
      </c>
      <c r="L44" s="80">
        <v>386</v>
      </c>
      <c r="M44" s="81">
        <v>30</v>
      </c>
      <c r="N44" s="82">
        <v>879</v>
      </c>
      <c r="O44" s="83">
        <v>56</v>
      </c>
      <c r="P44" s="84">
        <f t="shared" si="10"/>
        <v>94924</v>
      </c>
      <c r="Q44" s="170"/>
      <c r="R44" s="12"/>
    </row>
    <row r="45" spans="1:18" ht="21.95" customHeight="1" thickBot="1" x14ac:dyDescent="0.4">
      <c r="A45" s="25"/>
      <c r="B45" s="168"/>
      <c r="C45" s="86" t="s">
        <v>26</v>
      </c>
      <c r="D45" s="171"/>
      <c r="E45" s="88">
        <v>48763</v>
      </c>
      <c r="F45" s="93">
        <v>371</v>
      </c>
      <c r="G45" s="288">
        <v>1419</v>
      </c>
      <c r="H45" s="289">
        <v>13</v>
      </c>
      <c r="I45" s="290">
        <v>20</v>
      </c>
      <c r="J45" s="291">
        <v>20</v>
      </c>
      <c r="K45" s="94">
        <v>1166</v>
      </c>
      <c r="L45" s="95">
        <v>54</v>
      </c>
      <c r="M45" s="96">
        <v>18</v>
      </c>
      <c r="N45" s="97">
        <v>324</v>
      </c>
      <c r="O45" s="98">
        <v>12</v>
      </c>
      <c r="P45" s="99">
        <f t="shared" si="10"/>
        <v>52180</v>
      </c>
      <c r="Q45" s="191">
        <f>SUM(P44+P45)</f>
        <v>147104</v>
      </c>
      <c r="R45" s="12"/>
    </row>
    <row r="46" spans="1:18" ht="18" hidden="1" customHeight="1" thickBot="1" x14ac:dyDescent="0.4">
      <c r="A46" s="25"/>
      <c r="B46" s="172"/>
      <c r="C46" s="102"/>
      <c r="D46" s="72"/>
      <c r="E46" s="103"/>
      <c r="F46" s="104"/>
      <c r="G46" s="105"/>
      <c r="H46" s="106"/>
      <c r="I46" s="105"/>
      <c r="J46" s="209"/>
      <c r="K46" s="108"/>
      <c r="L46" s="109"/>
      <c r="M46" s="110"/>
      <c r="N46" s="111"/>
      <c r="O46" s="112"/>
      <c r="P46" s="192">
        <f t="shared" si="10"/>
        <v>0</v>
      </c>
      <c r="Q46" s="113"/>
      <c r="R46" s="12"/>
    </row>
    <row r="47" spans="1:18" ht="18" hidden="1" customHeight="1" thickBot="1" x14ac:dyDescent="0.4">
      <c r="A47" s="25"/>
      <c r="B47" s="172"/>
      <c r="C47" s="114"/>
      <c r="D47" s="115"/>
      <c r="E47" s="116"/>
      <c r="F47" s="117"/>
      <c r="G47" s="118"/>
      <c r="H47" s="119"/>
      <c r="I47" s="118"/>
      <c r="J47" s="292"/>
      <c r="K47" s="121"/>
      <c r="L47" s="122"/>
      <c r="M47" s="123"/>
      <c r="N47" s="124"/>
      <c r="O47" s="125"/>
      <c r="P47" s="193">
        <f t="shared" si="10"/>
        <v>0</v>
      </c>
      <c r="Q47" s="127">
        <f>SUM(P46+P47)</f>
        <v>0</v>
      </c>
      <c r="R47" s="12"/>
    </row>
    <row r="48" spans="1:18" ht="24.95" customHeight="1" thickBot="1" x14ac:dyDescent="0.4">
      <c r="A48" s="25"/>
      <c r="B48" s="174"/>
      <c r="C48" s="175" t="s">
        <v>27</v>
      </c>
      <c r="D48" s="176"/>
      <c r="E48" s="131">
        <f t="shared" ref="E48:O48" si="11">SUM(E43:E47)</f>
        <v>157077</v>
      </c>
      <c r="F48" s="132">
        <f t="shared" si="11"/>
        <v>55655</v>
      </c>
      <c r="G48" s="133">
        <f t="shared" si="11"/>
        <v>10233</v>
      </c>
      <c r="H48" s="131">
        <f>SUM(H43:H45)</f>
        <v>112</v>
      </c>
      <c r="I48" s="132">
        <f>SUM(I43:I45)</f>
        <v>116</v>
      </c>
      <c r="J48" s="131">
        <f t="shared" si="11"/>
        <v>284</v>
      </c>
      <c r="K48" s="131">
        <f t="shared" si="11"/>
        <v>10074</v>
      </c>
      <c r="L48" s="132">
        <f t="shared" si="11"/>
        <v>632</v>
      </c>
      <c r="M48" s="133">
        <f t="shared" si="11"/>
        <v>177</v>
      </c>
      <c r="N48" s="131">
        <f>SUM(N43:N45)</f>
        <v>1227</v>
      </c>
      <c r="O48" s="132">
        <f t="shared" si="11"/>
        <v>748</v>
      </c>
      <c r="P48" s="131">
        <f t="shared" si="10"/>
        <v>236335</v>
      </c>
      <c r="Q48" s="134">
        <f>SUM(P43:P47)</f>
        <v>236335</v>
      </c>
      <c r="R48" s="12"/>
    </row>
    <row r="49" spans="1:18" ht="19.5" hidden="1" customHeight="1" thickBot="1" x14ac:dyDescent="0.3">
      <c r="A49" s="25"/>
      <c r="B49" s="196"/>
      <c r="C49" s="136"/>
      <c r="D49" s="137"/>
      <c r="E49" s="138"/>
      <c r="F49" s="139"/>
      <c r="G49" s="141"/>
      <c r="H49" s="140"/>
      <c r="I49" s="293"/>
      <c r="J49" s="294"/>
      <c r="K49" s="143"/>
      <c r="L49" s="144"/>
      <c r="M49" s="145"/>
      <c r="N49" s="146"/>
      <c r="O49" s="147"/>
      <c r="P49" s="148"/>
      <c r="Q49" s="197"/>
      <c r="R49" s="12"/>
    </row>
    <row r="50" spans="1:18" ht="19.5" hidden="1" customHeight="1" thickBot="1" x14ac:dyDescent="0.3">
      <c r="A50" s="25"/>
      <c r="B50" s="135"/>
      <c r="C50" s="198"/>
      <c r="D50" s="169"/>
      <c r="E50" s="199"/>
      <c r="F50" s="200"/>
      <c r="G50" s="202"/>
      <c r="H50" s="201"/>
      <c r="I50" s="299"/>
      <c r="J50" s="300"/>
      <c r="K50" s="204"/>
      <c r="L50" s="205"/>
      <c r="M50" s="206"/>
      <c r="N50" s="207"/>
      <c r="O50" s="208"/>
      <c r="P50" s="209"/>
      <c r="Q50" s="210"/>
      <c r="R50" s="12"/>
    </row>
    <row r="51" spans="1:18" ht="19.5" hidden="1" customHeight="1" thickBot="1" x14ac:dyDescent="0.3">
      <c r="A51" s="25"/>
      <c r="B51" s="211"/>
      <c r="C51" s="212"/>
      <c r="D51" s="171"/>
      <c r="E51" s="213"/>
      <c r="F51" s="214"/>
      <c r="G51" s="216"/>
      <c r="H51" s="215"/>
      <c r="I51" s="301"/>
      <c r="J51" s="302"/>
      <c r="K51" s="218"/>
      <c r="L51" s="219"/>
      <c r="M51" s="220"/>
      <c r="N51" s="221"/>
      <c r="O51" s="222"/>
      <c r="P51" s="223"/>
      <c r="Q51" s="149"/>
      <c r="R51" s="12"/>
    </row>
    <row r="52" spans="1:18" ht="19.5" hidden="1" customHeight="1" thickBot="1" x14ac:dyDescent="0.3">
      <c r="A52" s="25"/>
      <c r="B52" s="224"/>
      <c r="C52" s="136"/>
      <c r="D52" s="137"/>
      <c r="E52" s="138"/>
      <c r="F52" s="139"/>
      <c r="G52" s="141"/>
      <c r="H52" s="140"/>
      <c r="I52" s="293"/>
      <c r="J52" s="294"/>
      <c r="K52" s="143"/>
      <c r="L52" s="144"/>
      <c r="M52" s="145"/>
      <c r="N52" s="146"/>
      <c r="O52" s="147"/>
      <c r="P52" s="148"/>
      <c r="Q52" s="197"/>
      <c r="R52" s="12"/>
    </row>
    <row r="53" spans="1:18" ht="19.5" hidden="1" customHeight="1" thickBot="1" x14ac:dyDescent="0.3">
      <c r="A53" s="25"/>
      <c r="B53" s="135"/>
      <c r="C53" s="225"/>
      <c r="D53" s="226"/>
      <c r="E53" s="227"/>
      <c r="F53" s="228"/>
      <c r="G53" s="230"/>
      <c r="H53" s="229"/>
      <c r="I53" s="303"/>
      <c r="J53" s="304"/>
      <c r="K53" s="232"/>
      <c r="L53" s="233"/>
      <c r="M53" s="234"/>
      <c r="N53" s="235"/>
      <c r="O53" s="236"/>
      <c r="P53" s="237"/>
      <c r="Q53" s="210"/>
      <c r="R53" s="12"/>
    </row>
    <row r="54" spans="1:18" ht="19.5" hidden="1" customHeight="1" thickBot="1" x14ac:dyDescent="0.3">
      <c r="A54" s="25"/>
      <c r="B54" s="238"/>
      <c r="C54" s="239"/>
      <c r="D54" s="240"/>
      <c r="E54" s="241"/>
      <c r="F54" s="242"/>
      <c r="G54" s="244"/>
      <c r="H54" s="243"/>
      <c r="I54" s="305"/>
      <c r="J54" s="306"/>
      <c r="K54" s="246"/>
      <c r="L54" s="247"/>
      <c r="M54" s="248"/>
      <c r="N54" s="249"/>
      <c r="O54" s="250"/>
      <c r="P54" s="237"/>
      <c r="Q54" s="149"/>
      <c r="R54" s="12"/>
    </row>
    <row r="55" spans="1:18" ht="0.75" hidden="1" customHeight="1" thickBot="1" x14ac:dyDescent="0.3">
      <c r="A55" s="25"/>
      <c r="B55" s="251"/>
      <c r="C55" s="252"/>
      <c r="D55" s="253"/>
      <c r="E55" s="254"/>
      <c r="F55" s="255"/>
      <c r="G55" s="257"/>
      <c r="H55" s="256"/>
      <c r="I55" s="307"/>
      <c r="J55" s="308"/>
      <c r="K55" s="259"/>
      <c r="L55" s="260"/>
      <c r="M55" s="261"/>
      <c r="N55" s="262"/>
      <c r="O55" s="263"/>
      <c r="P55" s="264"/>
      <c r="Q55" s="265">
        <f>SUM(P53:P55)</f>
        <v>0</v>
      </c>
      <c r="R55" s="12"/>
    </row>
    <row r="56" spans="1:18" ht="18" customHeight="1" thickBot="1" x14ac:dyDescent="0.3">
      <c r="A56" s="25"/>
      <c r="B56" s="266"/>
      <c r="C56" s="267"/>
      <c r="D56" s="268"/>
      <c r="E56" s="1377" t="s">
        <v>2</v>
      </c>
      <c r="F56" s="28" t="s">
        <v>3</v>
      </c>
      <c r="G56" s="29" t="s">
        <v>4</v>
      </c>
      <c r="H56" s="30" t="s">
        <v>5</v>
      </c>
      <c r="I56" s="31" t="s">
        <v>6</v>
      </c>
      <c r="J56" s="32" t="s">
        <v>7</v>
      </c>
      <c r="K56" s="33" t="s">
        <v>8</v>
      </c>
      <c r="L56" s="34" t="s">
        <v>9</v>
      </c>
      <c r="M56" s="35" t="s">
        <v>10</v>
      </c>
      <c r="N56" s="36" t="s">
        <v>11</v>
      </c>
      <c r="O56" s="37" t="s">
        <v>12</v>
      </c>
      <c r="P56" s="269" t="s">
        <v>33</v>
      </c>
      <c r="Q56" s="39"/>
      <c r="R56" s="12"/>
    </row>
    <row r="57" spans="1:18" ht="0.75" customHeight="1" thickBot="1" x14ac:dyDescent="0.3">
      <c r="A57" s="270"/>
      <c r="B57" s="271"/>
      <c r="C57" s="272"/>
      <c r="D57" s="272"/>
      <c r="E57" s="1378"/>
      <c r="F57" s="43" t="s">
        <v>14</v>
      </c>
      <c r="G57" s="44" t="s">
        <v>15</v>
      </c>
      <c r="H57" s="45" t="s">
        <v>16</v>
      </c>
      <c r="I57" s="46" t="s">
        <v>17</v>
      </c>
      <c r="J57" s="47" t="s">
        <v>18</v>
      </c>
      <c r="K57" s="48"/>
      <c r="L57" s="49" t="s">
        <v>19</v>
      </c>
      <c r="M57" s="50" t="s">
        <v>20</v>
      </c>
      <c r="N57" s="51" t="s">
        <v>21</v>
      </c>
      <c r="O57" s="52" t="s">
        <v>22</v>
      </c>
      <c r="P57" s="272"/>
      <c r="Q57" s="272"/>
      <c r="R57" s="12"/>
    </row>
    <row r="58" spans="1:18" ht="15.75" x14ac:dyDescent="0.25">
      <c r="A58" s="270"/>
      <c r="B58" s="22"/>
      <c r="C58" s="273"/>
      <c r="D58" s="273"/>
      <c r="E58" s="1377" t="s">
        <v>2</v>
      </c>
      <c r="F58" s="28" t="s">
        <v>3</v>
      </c>
      <c r="G58" s="29" t="s">
        <v>4</v>
      </c>
      <c r="H58" s="30" t="s">
        <v>5</v>
      </c>
      <c r="I58" s="31" t="s">
        <v>6</v>
      </c>
      <c r="J58" s="32" t="s">
        <v>7</v>
      </c>
      <c r="K58" s="33" t="s">
        <v>8</v>
      </c>
      <c r="L58" s="34" t="s">
        <v>9</v>
      </c>
      <c r="M58" s="35" t="s">
        <v>10</v>
      </c>
      <c r="N58" s="36" t="s">
        <v>11</v>
      </c>
      <c r="O58" s="37" t="s">
        <v>12</v>
      </c>
      <c r="P58" s="273"/>
      <c r="Q58" s="274"/>
      <c r="R58" s="12"/>
    </row>
    <row r="59" spans="1:18" ht="16.5" thickBot="1" x14ac:dyDescent="0.3">
      <c r="A59" s="275"/>
      <c r="B59" s="276"/>
      <c r="C59" s="277"/>
      <c r="D59" s="277"/>
      <c r="E59" s="1378"/>
      <c r="F59" s="43" t="s">
        <v>14</v>
      </c>
      <c r="G59" s="44" t="s">
        <v>15</v>
      </c>
      <c r="H59" s="45" t="s">
        <v>16</v>
      </c>
      <c r="I59" s="46" t="s">
        <v>17</v>
      </c>
      <c r="J59" s="47" t="s">
        <v>18</v>
      </c>
      <c r="K59" s="48"/>
      <c r="L59" s="49" t="s">
        <v>19</v>
      </c>
      <c r="M59" s="50" t="s">
        <v>20</v>
      </c>
      <c r="N59" s="51" t="s">
        <v>21</v>
      </c>
      <c r="O59" s="52" t="s">
        <v>22</v>
      </c>
      <c r="P59" s="277"/>
      <c r="Q59" s="278"/>
      <c r="R59" s="279"/>
    </row>
    <row r="60" spans="1:18" x14ac:dyDescent="0.2">
      <c r="B60" s="272"/>
    </row>
  </sheetData>
  <mergeCells count="3">
    <mergeCell ref="E5:E6"/>
    <mergeCell ref="E56:E57"/>
    <mergeCell ref="E58:E59"/>
  </mergeCells>
  <pageMargins left="0.78740157499999996" right="0.78740157499999996" top="0.85" bottom="0.81" header="0.4921259845" footer="0.4921259845"/>
  <pageSetup paperSize="9" scale="61"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E39"/>
  <sheetViews>
    <sheetView zoomScale="85" zoomScaleNormal="85" workbookViewId="0">
      <selection activeCell="A28" sqref="A28"/>
    </sheetView>
  </sheetViews>
  <sheetFormatPr baseColWidth="10" defaultRowHeight="12.75" x14ac:dyDescent="0.2"/>
  <cols>
    <col min="1" max="1" width="0.5703125" style="314" customWidth="1"/>
    <col min="2" max="2" width="13.85546875" style="314" customWidth="1"/>
    <col min="3" max="15" width="10.7109375" style="314" customWidth="1"/>
    <col min="16" max="16" width="10.85546875" style="314" customWidth="1"/>
    <col min="17" max="17" width="0.28515625" style="314" hidden="1" customWidth="1"/>
    <col min="18" max="18" width="0.140625" style="314" hidden="1" customWidth="1"/>
    <col min="19" max="19" width="8.5703125" style="314" hidden="1" customWidth="1"/>
    <col min="20" max="20" width="0.28515625" style="314" hidden="1" customWidth="1"/>
    <col min="21" max="21" width="8" style="314" hidden="1" customWidth="1"/>
    <col min="22" max="22" width="7.7109375" style="314" hidden="1" customWidth="1"/>
    <col min="23" max="23" width="0.28515625" style="314" customWidth="1"/>
    <col min="24" max="24" width="0.42578125" style="314" customWidth="1"/>
    <col min="25" max="25" width="13.7109375" style="314" customWidth="1"/>
    <col min="26" max="39" width="10.7109375" style="314" customWidth="1"/>
    <col min="40" max="40" width="0.5703125" style="314" customWidth="1"/>
    <col min="41" max="41" width="0.28515625" style="314" customWidth="1"/>
    <col min="42" max="42" width="13.7109375" style="314" customWidth="1"/>
    <col min="43" max="56" width="10.7109375" style="314" customWidth="1"/>
    <col min="57" max="57" width="0.28515625" style="314" customWidth="1"/>
    <col min="58" max="16384" width="11.42578125" style="314"/>
  </cols>
  <sheetData>
    <row r="1" spans="1:57" ht="16.5" customHeight="1" thickBot="1" x14ac:dyDescent="0.3">
      <c r="A1" s="309"/>
      <c r="B1" s="310" t="s">
        <v>41</v>
      </c>
      <c r="C1" s="311"/>
      <c r="D1" s="311"/>
      <c r="E1" s="311"/>
      <c r="F1" s="311"/>
      <c r="G1" s="311"/>
      <c r="H1" s="311"/>
      <c r="I1" s="311"/>
      <c r="J1" s="311"/>
      <c r="K1" s="311"/>
      <c r="L1" s="311"/>
      <c r="M1" s="311"/>
      <c r="N1" s="311"/>
      <c r="O1" s="311"/>
      <c r="P1" s="311"/>
      <c r="Q1" s="311"/>
      <c r="R1" s="311"/>
      <c r="S1" s="312"/>
      <c r="T1" s="313"/>
      <c r="V1" s="315"/>
      <c r="W1" s="316"/>
      <c r="X1" s="309"/>
      <c r="Y1" s="310" t="s">
        <v>41</v>
      </c>
      <c r="Z1" s="311"/>
      <c r="AA1" s="311"/>
      <c r="AB1" s="311"/>
      <c r="AC1" s="311"/>
      <c r="AD1" s="311"/>
      <c r="AE1" s="311"/>
      <c r="AF1" s="311"/>
      <c r="AG1" s="311"/>
      <c r="AH1" s="311"/>
      <c r="AI1" s="311"/>
      <c r="AJ1" s="311"/>
      <c r="AK1" s="311"/>
      <c r="AL1" s="311"/>
      <c r="AM1" s="311"/>
      <c r="AN1" s="316"/>
      <c r="AO1" s="309"/>
      <c r="AP1" s="310" t="s">
        <v>41</v>
      </c>
      <c r="AQ1" s="311"/>
      <c r="AR1" s="311"/>
      <c r="AS1" s="311"/>
      <c r="AT1" s="311"/>
      <c r="AU1" s="311"/>
      <c r="AV1" s="311"/>
      <c r="AW1" s="311"/>
      <c r="AX1" s="311"/>
      <c r="AY1" s="311"/>
      <c r="AZ1" s="311"/>
      <c r="BA1" s="311"/>
      <c r="BB1" s="311"/>
      <c r="BC1" s="311"/>
      <c r="BD1" s="311"/>
      <c r="BE1" s="316"/>
    </row>
    <row r="2" spans="1:57" ht="15" customHeight="1" thickBot="1" x14ac:dyDescent="0.25">
      <c r="A2" s="317"/>
      <c r="B2" s="318" t="s">
        <v>42</v>
      </c>
      <c r="C2" s="319"/>
      <c r="D2" s="319"/>
      <c r="E2" s="319"/>
      <c r="F2" s="319"/>
      <c r="G2" s="319"/>
      <c r="H2" s="319"/>
      <c r="I2" s="319"/>
      <c r="J2" s="319"/>
      <c r="K2" s="319"/>
      <c r="L2" s="319"/>
      <c r="M2" s="319"/>
      <c r="N2" s="319"/>
      <c r="O2" s="319"/>
      <c r="P2" s="320"/>
      <c r="Q2" s="319"/>
      <c r="R2" s="321"/>
      <c r="S2" s="321"/>
      <c r="T2" s="322"/>
      <c r="V2" s="323"/>
      <c r="W2" s="316"/>
      <c r="X2" s="317"/>
      <c r="Y2" s="318" t="s">
        <v>42</v>
      </c>
      <c r="Z2" s="319"/>
      <c r="AA2" s="319"/>
      <c r="AB2" s="319"/>
      <c r="AC2" s="319"/>
      <c r="AD2" s="319"/>
      <c r="AE2" s="319"/>
      <c r="AF2" s="319"/>
      <c r="AG2" s="319"/>
      <c r="AH2" s="319"/>
      <c r="AI2" s="319"/>
      <c r="AJ2" s="319"/>
      <c r="AK2" s="319"/>
      <c r="AL2" s="319"/>
      <c r="AM2" s="320"/>
      <c r="AN2" s="316"/>
      <c r="AO2" s="317"/>
      <c r="AP2" s="318" t="s">
        <v>42</v>
      </c>
      <c r="AQ2" s="319"/>
      <c r="AR2" s="319"/>
      <c r="AS2" s="319"/>
      <c r="AT2" s="319"/>
      <c r="AU2" s="319"/>
      <c r="AV2" s="319"/>
      <c r="AW2" s="319"/>
      <c r="AX2" s="319"/>
      <c r="AY2" s="319"/>
      <c r="AZ2" s="319"/>
      <c r="BA2" s="319"/>
      <c r="BB2" s="319"/>
      <c r="BC2" s="319"/>
      <c r="BD2" s="320"/>
      <c r="BE2" s="316"/>
    </row>
    <row r="3" spans="1:57" ht="13.5" thickBot="1" x14ac:dyDescent="0.25">
      <c r="A3" s="317"/>
      <c r="B3" s="324" t="s">
        <v>43</v>
      </c>
      <c r="C3" s="325"/>
      <c r="D3" s="325">
        <v>2</v>
      </c>
      <c r="E3" s="325">
        <v>3</v>
      </c>
      <c r="F3" s="325">
        <v>4</v>
      </c>
      <c r="G3" s="325">
        <v>5</v>
      </c>
      <c r="H3" s="325">
        <v>6</v>
      </c>
      <c r="I3" s="325">
        <v>7</v>
      </c>
      <c r="J3" s="326">
        <v>8</v>
      </c>
      <c r="K3" s="325">
        <v>9</v>
      </c>
      <c r="L3" s="326">
        <v>10</v>
      </c>
      <c r="M3" s="325">
        <v>11</v>
      </c>
      <c r="N3" s="326">
        <v>12</v>
      </c>
      <c r="O3" s="325">
        <v>13</v>
      </c>
      <c r="P3" s="327">
        <v>14</v>
      </c>
      <c r="Q3" s="328"/>
      <c r="R3" s="329"/>
      <c r="S3" s="329"/>
      <c r="T3" s="330"/>
      <c r="V3" s="323"/>
      <c r="W3" s="316"/>
      <c r="X3" s="317"/>
      <c r="Y3" s="324"/>
      <c r="Z3" s="331">
        <v>15</v>
      </c>
      <c r="AA3" s="331">
        <v>16</v>
      </c>
      <c r="AB3" s="331">
        <v>17</v>
      </c>
      <c r="AC3" s="331">
        <v>18</v>
      </c>
      <c r="AD3" s="326">
        <v>19</v>
      </c>
      <c r="AE3" s="325">
        <v>20</v>
      </c>
      <c r="AF3" s="325">
        <v>21</v>
      </c>
      <c r="AG3" s="326">
        <v>22</v>
      </c>
      <c r="AH3" s="325">
        <v>23</v>
      </c>
      <c r="AI3" s="326">
        <v>24</v>
      </c>
      <c r="AJ3" s="332">
        <v>25</v>
      </c>
      <c r="AK3" s="332">
        <v>26</v>
      </c>
      <c r="AL3" s="332">
        <v>27</v>
      </c>
      <c r="AM3" s="333">
        <v>28</v>
      </c>
      <c r="AN3" s="316"/>
      <c r="AO3" s="317"/>
      <c r="AP3" s="324"/>
      <c r="AQ3" s="334">
        <v>29</v>
      </c>
      <c r="AR3" s="334">
        <v>30</v>
      </c>
      <c r="AS3" s="334">
        <v>31</v>
      </c>
      <c r="AT3" s="335">
        <v>32</v>
      </c>
      <c r="AU3" s="336">
        <v>33</v>
      </c>
      <c r="AV3" s="337">
        <v>34</v>
      </c>
      <c r="AW3" s="338" t="s">
        <v>44</v>
      </c>
      <c r="AX3" s="339" t="s">
        <v>45</v>
      </c>
      <c r="AY3" s="340"/>
      <c r="AZ3" s="341"/>
      <c r="BA3" s="342"/>
      <c r="BB3" s="325"/>
      <c r="BC3" s="325"/>
      <c r="BD3" s="343"/>
      <c r="BE3" s="316"/>
    </row>
    <row r="4" spans="1:57" ht="16.5" thickBot="1" x14ac:dyDescent="0.3">
      <c r="A4" s="344"/>
      <c r="B4" s="345"/>
      <c r="C4" s="346">
        <v>1</v>
      </c>
      <c r="D4" s="347"/>
      <c r="E4" s="348"/>
      <c r="F4" s="349"/>
      <c r="G4" s="350"/>
      <c r="H4" s="351" t="s">
        <v>46</v>
      </c>
      <c r="I4" s="352" t="s">
        <v>46</v>
      </c>
      <c r="J4" s="353" t="s">
        <v>47</v>
      </c>
      <c r="K4" s="354" t="s">
        <v>48</v>
      </c>
      <c r="L4" s="355" t="s">
        <v>47</v>
      </c>
      <c r="M4" s="356" t="s">
        <v>49</v>
      </c>
      <c r="N4" s="357" t="s">
        <v>47</v>
      </c>
      <c r="O4" s="347" t="s">
        <v>50</v>
      </c>
      <c r="P4" s="358" t="s">
        <v>50</v>
      </c>
      <c r="Q4" s="321"/>
      <c r="R4" s="359"/>
      <c r="S4" s="360"/>
      <c r="T4" s="361"/>
      <c r="U4" s="362"/>
      <c r="V4" s="363"/>
      <c r="W4" s="316"/>
      <c r="X4" s="344"/>
      <c r="Y4" s="345"/>
      <c r="Z4" s="364" t="s">
        <v>51</v>
      </c>
      <c r="AA4" s="365" t="s">
        <v>51</v>
      </c>
      <c r="AB4" s="366" t="s">
        <v>51</v>
      </c>
      <c r="AC4" s="349" t="s">
        <v>51</v>
      </c>
      <c r="AD4" s="367" t="s">
        <v>47</v>
      </c>
      <c r="AE4" s="351" t="s">
        <v>52</v>
      </c>
      <c r="AF4" s="352" t="s">
        <v>46</v>
      </c>
      <c r="AG4" s="353" t="s">
        <v>47</v>
      </c>
      <c r="AH4" s="354" t="s">
        <v>46</v>
      </c>
      <c r="AI4" s="355" t="s">
        <v>47</v>
      </c>
      <c r="AJ4" s="368" t="s">
        <v>53</v>
      </c>
      <c r="AK4" s="369" t="s">
        <v>54</v>
      </c>
      <c r="AL4" s="370" t="s">
        <v>55</v>
      </c>
      <c r="AM4" s="371" t="s">
        <v>56</v>
      </c>
      <c r="AN4" s="316"/>
      <c r="AO4" s="344"/>
      <c r="AP4" s="345"/>
      <c r="AQ4" s="372" t="s">
        <v>57</v>
      </c>
      <c r="AR4" s="373" t="s">
        <v>58</v>
      </c>
      <c r="AS4" s="374" t="s">
        <v>59</v>
      </c>
      <c r="AT4" s="375" t="s">
        <v>60</v>
      </c>
      <c r="AU4" s="376" t="s">
        <v>61</v>
      </c>
      <c r="AV4" s="377" t="s">
        <v>62</v>
      </c>
      <c r="AW4" s="352" t="s">
        <v>63</v>
      </c>
      <c r="AX4" s="378" t="s">
        <v>64</v>
      </c>
      <c r="AY4" s="379" t="s">
        <v>65</v>
      </c>
      <c r="AZ4" s="380" t="s">
        <v>13</v>
      </c>
      <c r="BA4" s="381"/>
      <c r="BB4" s="382"/>
      <c r="BC4" s="383"/>
      <c r="BD4" s="383"/>
      <c r="BE4" s="316"/>
    </row>
    <row r="5" spans="1:57" ht="18.75" thickBot="1" x14ac:dyDescent="0.3">
      <c r="A5" s="344"/>
      <c r="B5" s="384" t="s">
        <v>1</v>
      </c>
      <c r="C5" s="385" t="s">
        <v>46</v>
      </c>
      <c r="D5" s="386" t="s">
        <v>66</v>
      </c>
      <c r="E5" s="387" t="s">
        <v>67</v>
      </c>
      <c r="F5" s="388" t="s">
        <v>68</v>
      </c>
      <c r="G5" s="389" t="s">
        <v>69</v>
      </c>
      <c r="H5" s="377" t="s">
        <v>69</v>
      </c>
      <c r="I5" s="390" t="s">
        <v>70</v>
      </c>
      <c r="J5" s="391" t="s">
        <v>71</v>
      </c>
      <c r="K5" s="392" t="s">
        <v>72</v>
      </c>
      <c r="L5" s="393" t="s">
        <v>73</v>
      </c>
      <c r="M5" s="394" t="s">
        <v>74</v>
      </c>
      <c r="N5" s="395" t="s">
        <v>50</v>
      </c>
      <c r="O5" s="396" t="s">
        <v>46</v>
      </c>
      <c r="P5" s="397" t="s">
        <v>71</v>
      </c>
      <c r="Q5" s="398"/>
      <c r="R5" s="399"/>
      <c r="S5" s="400"/>
      <c r="T5" s="401"/>
      <c r="U5" s="402"/>
      <c r="V5" s="403"/>
      <c r="W5" s="404"/>
      <c r="X5" s="344"/>
      <c r="Y5" s="384" t="s">
        <v>1</v>
      </c>
      <c r="Z5" s="405" t="s">
        <v>50</v>
      </c>
      <c r="AA5" s="406" t="s">
        <v>46</v>
      </c>
      <c r="AB5" s="407" t="s">
        <v>75</v>
      </c>
      <c r="AC5" s="408" t="s">
        <v>62</v>
      </c>
      <c r="AD5" s="409" t="s">
        <v>76</v>
      </c>
      <c r="AE5" s="377"/>
      <c r="AF5" s="390" t="s">
        <v>52</v>
      </c>
      <c r="AG5" s="391" t="s">
        <v>77</v>
      </c>
      <c r="AH5" s="392" t="s">
        <v>62</v>
      </c>
      <c r="AI5" s="393" t="s">
        <v>69</v>
      </c>
      <c r="AJ5" s="410" t="s">
        <v>78</v>
      </c>
      <c r="AK5" s="411" t="s">
        <v>78</v>
      </c>
      <c r="AL5" s="412" t="s">
        <v>78</v>
      </c>
      <c r="AM5" s="413" t="s">
        <v>78</v>
      </c>
      <c r="AN5" s="404"/>
      <c r="AO5" s="344"/>
      <c r="AP5" s="384" t="s">
        <v>1</v>
      </c>
      <c r="AQ5" s="414" t="s">
        <v>78</v>
      </c>
      <c r="AR5" s="415" t="s">
        <v>78</v>
      </c>
      <c r="AS5" s="416" t="s">
        <v>79</v>
      </c>
      <c r="AT5" s="417" t="s">
        <v>72</v>
      </c>
      <c r="AU5" s="418" t="s">
        <v>80</v>
      </c>
      <c r="AV5" s="377"/>
      <c r="AW5" s="390"/>
      <c r="AX5" s="419"/>
      <c r="AY5" s="420" t="s">
        <v>81</v>
      </c>
      <c r="AZ5" s="421" t="s">
        <v>81</v>
      </c>
      <c r="BA5" s="422"/>
      <c r="BB5" s="423"/>
      <c r="BC5" s="396"/>
      <c r="BD5" s="424"/>
      <c r="BE5" s="404"/>
    </row>
    <row r="6" spans="1:57" ht="13.5" thickBot="1" x14ac:dyDescent="0.25">
      <c r="A6" s="344"/>
      <c r="B6" s="425"/>
      <c r="C6" s="426"/>
      <c r="D6" s="427"/>
      <c r="E6" s="428"/>
      <c r="F6" s="429"/>
      <c r="G6" s="430"/>
      <c r="H6" s="431"/>
      <c r="I6" s="432"/>
      <c r="J6" s="433"/>
      <c r="K6" s="433"/>
      <c r="L6" s="434"/>
      <c r="M6" s="435"/>
      <c r="N6" s="436"/>
      <c r="O6" s="437"/>
      <c r="P6" s="438"/>
      <c r="Q6" s="439"/>
      <c r="R6" s="440"/>
      <c r="S6" s="441"/>
      <c r="T6" s="442"/>
      <c r="U6" s="443"/>
      <c r="V6" s="444"/>
      <c r="W6" s="445"/>
      <c r="X6" s="344"/>
      <c r="Y6" s="425"/>
      <c r="Z6" s="446"/>
      <c r="AA6" s="447"/>
      <c r="AB6" s="428"/>
      <c r="AC6" s="429"/>
      <c r="AD6" s="430"/>
      <c r="AE6" s="431"/>
      <c r="AF6" s="432"/>
      <c r="AG6" s="433"/>
      <c r="AH6" s="433"/>
      <c r="AI6" s="434"/>
      <c r="AJ6" s="435"/>
      <c r="AK6" s="436"/>
      <c r="AL6" s="437"/>
      <c r="AM6" s="438"/>
      <c r="AN6" s="445"/>
      <c r="AO6" s="344"/>
      <c r="AP6" s="425"/>
      <c r="AQ6" s="446"/>
      <c r="AR6" s="447"/>
      <c r="AS6" s="428"/>
      <c r="AT6" s="429"/>
      <c r="AU6" s="430"/>
      <c r="AV6" s="431"/>
      <c r="AW6" s="432"/>
      <c r="AX6" s="433"/>
      <c r="AY6" s="433"/>
      <c r="AZ6" s="434"/>
      <c r="BA6" s="435"/>
      <c r="BB6" s="436"/>
      <c r="BC6" s="437"/>
      <c r="BD6" s="438"/>
      <c r="BE6" s="445"/>
    </row>
    <row r="7" spans="1:57" ht="21.95" customHeight="1" thickBot="1" x14ac:dyDescent="0.3">
      <c r="A7" s="344"/>
      <c r="B7" s="448" t="s">
        <v>24</v>
      </c>
      <c r="C7" s="449">
        <f>SUM('(14.3) Antriebsart Benzin'!L8)</f>
        <v>102854</v>
      </c>
      <c r="D7" s="450">
        <f>SUM('(14.2) Antriebsart Diesel'!L8)</f>
        <v>115186</v>
      </c>
      <c r="E7" s="451">
        <v>4</v>
      </c>
      <c r="F7" s="452">
        <f>SUM('(14.1) Antriebsart Elektro'!L8)</f>
        <v>717</v>
      </c>
      <c r="G7" s="453">
        <v>7</v>
      </c>
      <c r="H7" s="454">
        <v>1476</v>
      </c>
      <c r="I7" s="455">
        <v>119</v>
      </c>
      <c r="J7" s="456">
        <v>479</v>
      </c>
      <c r="K7" s="457">
        <v>164</v>
      </c>
      <c r="L7" s="458">
        <v>154</v>
      </c>
      <c r="M7" s="459">
        <v>0</v>
      </c>
      <c r="N7" s="460">
        <v>0</v>
      </c>
      <c r="O7" s="461">
        <v>0</v>
      </c>
      <c r="P7" s="462">
        <v>0</v>
      </c>
      <c r="Q7" s="463"/>
      <c r="R7" s="464"/>
      <c r="S7" s="465"/>
      <c r="T7" s="466"/>
      <c r="U7" s="467"/>
      <c r="V7" s="468"/>
      <c r="W7" s="469"/>
      <c r="X7" s="344"/>
      <c r="Y7" s="448" t="s">
        <v>24</v>
      </c>
      <c r="Z7" s="470">
        <v>0</v>
      </c>
      <c r="AA7" s="471">
        <v>0</v>
      </c>
      <c r="AB7" s="472">
        <v>0</v>
      </c>
      <c r="AC7" s="452">
        <v>0</v>
      </c>
      <c r="AD7" s="473">
        <v>0</v>
      </c>
      <c r="AE7" s="454">
        <v>0</v>
      </c>
      <c r="AF7" s="455">
        <v>1</v>
      </c>
      <c r="AG7" s="456">
        <v>0</v>
      </c>
      <c r="AH7" s="457">
        <v>19</v>
      </c>
      <c r="AI7" s="458">
        <v>0</v>
      </c>
      <c r="AJ7" s="474">
        <v>52</v>
      </c>
      <c r="AK7" s="475">
        <v>2</v>
      </c>
      <c r="AL7" s="476">
        <v>0</v>
      </c>
      <c r="AM7" s="477">
        <v>0</v>
      </c>
      <c r="AN7" s="469"/>
      <c r="AO7" s="344"/>
      <c r="AP7" s="448" t="s">
        <v>24</v>
      </c>
      <c r="AQ7" s="478">
        <v>0</v>
      </c>
      <c r="AR7" s="479">
        <v>0</v>
      </c>
      <c r="AS7" s="480">
        <v>0</v>
      </c>
      <c r="AT7" s="481">
        <v>0</v>
      </c>
      <c r="AU7" s="482">
        <v>0</v>
      </c>
      <c r="AV7" s="454">
        <v>0</v>
      </c>
      <c r="AW7" s="455">
        <v>3</v>
      </c>
      <c r="AX7" s="483">
        <v>0</v>
      </c>
      <c r="AY7" s="484">
        <v>2</v>
      </c>
      <c r="AZ7" s="485">
        <v>17</v>
      </c>
      <c r="BA7" s="486">
        <v>0</v>
      </c>
      <c r="BB7" s="487"/>
      <c r="BC7" s="461"/>
      <c r="BD7" s="488"/>
      <c r="BE7" s="469"/>
    </row>
    <row r="8" spans="1:57" ht="8.25" customHeight="1" thickBot="1" x14ac:dyDescent="0.3">
      <c r="A8" s="344"/>
      <c r="B8" s="489"/>
      <c r="C8" s="490"/>
      <c r="D8" s="491"/>
      <c r="E8" s="492"/>
      <c r="F8" s="493"/>
      <c r="G8" s="494"/>
      <c r="H8" s="495"/>
      <c r="I8" s="496"/>
      <c r="J8" s="497"/>
      <c r="K8" s="497"/>
      <c r="L8" s="498"/>
      <c r="M8" s="499"/>
      <c r="N8" s="500"/>
      <c r="O8" s="501"/>
      <c r="P8" s="502"/>
      <c r="Q8" s="503"/>
      <c r="R8" s="504"/>
      <c r="S8" s="505"/>
      <c r="T8" s="506"/>
      <c r="U8" s="507"/>
      <c r="V8" s="508"/>
      <c r="W8" s="509"/>
      <c r="X8" s="344"/>
      <c r="Y8" s="489"/>
      <c r="Z8" s="510"/>
      <c r="AA8" s="511"/>
      <c r="AB8" s="492"/>
      <c r="AC8" s="493"/>
      <c r="AD8" s="494"/>
      <c r="AE8" s="495"/>
      <c r="AF8" s="496"/>
      <c r="AG8" s="497"/>
      <c r="AH8" s="497"/>
      <c r="AI8" s="498"/>
      <c r="AJ8" s="499"/>
      <c r="AK8" s="500"/>
      <c r="AL8" s="501"/>
      <c r="AM8" s="502"/>
      <c r="AN8" s="509"/>
      <c r="AO8" s="344"/>
      <c r="AP8" s="489"/>
      <c r="AQ8" s="512"/>
      <c r="AR8" s="511"/>
      <c r="AS8" s="492"/>
      <c r="AT8" s="493"/>
      <c r="AU8" s="494"/>
      <c r="AV8" s="495"/>
      <c r="AW8" s="496"/>
      <c r="AX8" s="497"/>
      <c r="AY8" s="497"/>
      <c r="AZ8" s="498"/>
      <c r="BA8" s="499"/>
      <c r="BB8" s="500"/>
      <c r="BC8" s="501"/>
      <c r="BD8" s="502"/>
      <c r="BE8" s="509"/>
    </row>
    <row r="9" spans="1:57" ht="21.95" customHeight="1" thickBot="1" x14ac:dyDescent="0.3">
      <c r="A9" s="344"/>
      <c r="B9" s="513" t="s">
        <v>28</v>
      </c>
      <c r="C9" s="449">
        <f>SUM('(14.3) Antriebsart Benzin'!L10)</f>
        <v>103142</v>
      </c>
      <c r="D9" s="450">
        <f>SUM('(14.2) Antriebsart Diesel'!L10)</f>
        <v>115289</v>
      </c>
      <c r="E9" s="451">
        <v>4</v>
      </c>
      <c r="F9" s="452">
        <f>SUM('(14.1) Antriebsart Elektro'!L10)</f>
        <v>833</v>
      </c>
      <c r="G9" s="453">
        <v>7</v>
      </c>
      <c r="H9" s="454">
        <v>1475</v>
      </c>
      <c r="I9" s="455">
        <v>119</v>
      </c>
      <c r="J9" s="456">
        <v>488</v>
      </c>
      <c r="K9" s="457">
        <v>163</v>
      </c>
      <c r="L9" s="514">
        <v>158</v>
      </c>
      <c r="M9" s="459">
        <v>0</v>
      </c>
      <c r="N9" s="460">
        <v>0</v>
      </c>
      <c r="O9" s="461">
        <v>0</v>
      </c>
      <c r="P9" s="462">
        <v>0</v>
      </c>
      <c r="Q9" s="463"/>
      <c r="R9" s="464"/>
      <c r="S9" s="465"/>
      <c r="T9" s="466"/>
      <c r="U9" s="467"/>
      <c r="V9" s="468"/>
      <c r="W9" s="469"/>
      <c r="X9" s="344"/>
      <c r="Y9" s="513" t="s">
        <v>28</v>
      </c>
      <c r="Z9" s="470">
        <v>0</v>
      </c>
      <c r="AA9" s="471">
        <v>0</v>
      </c>
      <c r="AB9" s="472">
        <v>0</v>
      </c>
      <c r="AC9" s="452">
        <v>0</v>
      </c>
      <c r="AD9" s="473">
        <v>0</v>
      </c>
      <c r="AE9" s="454">
        <v>0</v>
      </c>
      <c r="AF9" s="455">
        <v>1</v>
      </c>
      <c r="AG9" s="456">
        <v>0</v>
      </c>
      <c r="AH9" s="457">
        <v>18</v>
      </c>
      <c r="AI9" s="514">
        <v>0</v>
      </c>
      <c r="AJ9" s="474">
        <v>56</v>
      </c>
      <c r="AK9" s="475">
        <v>2</v>
      </c>
      <c r="AL9" s="476">
        <v>0</v>
      </c>
      <c r="AM9" s="477">
        <v>0</v>
      </c>
      <c r="AN9" s="469"/>
      <c r="AO9" s="344"/>
      <c r="AP9" s="513" t="s">
        <v>28</v>
      </c>
      <c r="AQ9" s="478">
        <v>0</v>
      </c>
      <c r="AR9" s="479">
        <v>0</v>
      </c>
      <c r="AS9" s="480">
        <v>0</v>
      </c>
      <c r="AT9" s="481">
        <v>0</v>
      </c>
      <c r="AU9" s="482">
        <v>0</v>
      </c>
      <c r="AV9" s="454">
        <v>0</v>
      </c>
      <c r="AW9" s="455">
        <v>3</v>
      </c>
      <c r="AX9" s="483">
        <v>0</v>
      </c>
      <c r="AY9" s="484">
        <v>2</v>
      </c>
      <c r="AZ9" s="515">
        <v>19</v>
      </c>
      <c r="BA9" s="486">
        <v>0</v>
      </c>
      <c r="BB9" s="487"/>
      <c r="BC9" s="461"/>
      <c r="BD9" s="488"/>
      <c r="BE9" s="469"/>
    </row>
    <row r="10" spans="1:57" ht="8.25" customHeight="1" thickBot="1" x14ac:dyDescent="0.3">
      <c r="A10" s="344"/>
      <c r="B10" s="516"/>
      <c r="C10" s="490"/>
      <c r="D10" s="491"/>
      <c r="E10" s="492"/>
      <c r="F10" s="493"/>
      <c r="G10" s="494"/>
      <c r="H10" s="495"/>
      <c r="I10" s="496"/>
      <c r="J10" s="497"/>
      <c r="K10" s="497"/>
      <c r="L10" s="498"/>
      <c r="M10" s="499"/>
      <c r="N10" s="500"/>
      <c r="O10" s="501"/>
      <c r="P10" s="502"/>
      <c r="Q10" s="503"/>
      <c r="R10" s="504"/>
      <c r="S10" s="505"/>
      <c r="T10" s="506"/>
      <c r="U10" s="507"/>
      <c r="V10" s="508"/>
      <c r="W10" s="509"/>
      <c r="X10" s="344"/>
      <c r="Y10" s="516"/>
      <c r="Z10" s="510"/>
      <c r="AA10" s="511"/>
      <c r="AB10" s="492"/>
      <c r="AC10" s="493"/>
      <c r="AD10" s="494"/>
      <c r="AE10" s="495"/>
      <c r="AF10" s="496"/>
      <c r="AG10" s="497"/>
      <c r="AH10" s="497"/>
      <c r="AI10" s="498"/>
      <c r="AJ10" s="499"/>
      <c r="AK10" s="500"/>
      <c r="AL10" s="501"/>
      <c r="AM10" s="502"/>
      <c r="AN10" s="509"/>
      <c r="AO10" s="344"/>
      <c r="AP10" s="516"/>
      <c r="AQ10" s="512"/>
      <c r="AR10" s="511"/>
      <c r="AS10" s="492"/>
      <c r="AT10" s="493"/>
      <c r="AU10" s="494"/>
      <c r="AV10" s="495"/>
      <c r="AW10" s="496"/>
      <c r="AX10" s="497"/>
      <c r="AY10" s="497"/>
      <c r="AZ10" s="498"/>
      <c r="BA10" s="499"/>
      <c r="BB10" s="500"/>
      <c r="BC10" s="501"/>
      <c r="BD10" s="502"/>
      <c r="BE10" s="509"/>
    </row>
    <row r="11" spans="1:57" ht="21.95" customHeight="1" thickBot="1" x14ac:dyDescent="0.3">
      <c r="A11" s="344"/>
      <c r="B11" s="513" t="s">
        <v>29</v>
      </c>
      <c r="C11" s="449">
        <f>SUM('(14.3) Antriebsart Benzin'!L12)</f>
        <v>103282</v>
      </c>
      <c r="D11" s="450">
        <f>SUM('(14.2) Antriebsart Diesel'!L12)</f>
        <v>115495</v>
      </c>
      <c r="E11" s="451">
        <v>4</v>
      </c>
      <c r="F11" s="452">
        <f>SUM('(14.1) Antriebsart Elektro'!L12)</f>
        <v>915</v>
      </c>
      <c r="G11" s="453">
        <v>7</v>
      </c>
      <c r="H11" s="454">
        <v>1470</v>
      </c>
      <c r="I11" s="455">
        <v>121</v>
      </c>
      <c r="J11" s="456">
        <v>495</v>
      </c>
      <c r="K11" s="457">
        <v>159</v>
      </c>
      <c r="L11" s="514">
        <v>155</v>
      </c>
      <c r="M11" s="517">
        <v>0</v>
      </c>
      <c r="N11" s="460">
        <v>0</v>
      </c>
      <c r="O11" s="461">
        <v>0</v>
      </c>
      <c r="P11" s="462">
        <v>0</v>
      </c>
      <c r="Q11" s="463"/>
      <c r="R11" s="464"/>
      <c r="S11" s="465"/>
      <c r="T11" s="466"/>
      <c r="U11" s="467"/>
      <c r="V11" s="468"/>
      <c r="W11" s="469"/>
      <c r="X11" s="344"/>
      <c r="Y11" s="513" t="s">
        <v>29</v>
      </c>
      <c r="Z11" s="470">
        <v>0</v>
      </c>
      <c r="AA11" s="471">
        <v>0</v>
      </c>
      <c r="AB11" s="472">
        <v>0</v>
      </c>
      <c r="AC11" s="452">
        <v>0</v>
      </c>
      <c r="AD11" s="473">
        <v>0</v>
      </c>
      <c r="AE11" s="454">
        <v>0</v>
      </c>
      <c r="AF11" s="455">
        <v>1</v>
      </c>
      <c r="AG11" s="456">
        <v>0</v>
      </c>
      <c r="AH11" s="457">
        <v>19</v>
      </c>
      <c r="AI11" s="514">
        <v>0</v>
      </c>
      <c r="AJ11" s="474">
        <v>66</v>
      </c>
      <c r="AK11" s="475">
        <v>2</v>
      </c>
      <c r="AL11" s="476">
        <v>0</v>
      </c>
      <c r="AM11" s="477">
        <v>0</v>
      </c>
      <c r="AN11" s="469"/>
      <c r="AO11" s="344"/>
      <c r="AP11" s="513" t="s">
        <v>29</v>
      </c>
      <c r="AQ11" s="478">
        <v>0</v>
      </c>
      <c r="AR11" s="479">
        <v>0</v>
      </c>
      <c r="AS11" s="480">
        <v>0</v>
      </c>
      <c r="AT11" s="481">
        <v>0</v>
      </c>
      <c r="AU11" s="482">
        <v>0</v>
      </c>
      <c r="AV11" s="454">
        <v>0</v>
      </c>
      <c r="AW11" s="455">
        <v>3</v>
      </c>
      <c r="AX11" s="483">
        <v>0</v>
      </c>
      <c r="AY11" s="484">
        <v>2</v>
      </c>
      <c r="AZ11" s="515">
        <v>21</v>
      </c>
      <c r="BA11" s="518">
        <v>0</v>
      </c>
      <c r="BB11" s="487"/>
      <c r="BC11" s="461"/>
      <c r="BD11" s="488"/>
      <c r="BE11" s="469"/>
    </row>
    <row r="12" spans="1:57" ht="8.25" customHeight="1" thickBot="1" x14ac:dyDescent="0.3">
      <c r="A12" s="344"/>
      <c r="B12" s="516"/>
      <c r="C12" s="490"/>
      <c r="D12" s="491"/>
      <c r="E12" s="492"/>
      <c r="F12" s="493"/>
      <c r="G12" s="494"/>
      <c r="H12" s="495"/>
      <c r="I12" s="496"/>
      <c r="J12" s="497"/>
      <c r="K12" s="497"/>
      <c r="L12" s="498"/>
      <c r="M12" s="499"/>
      <c r="N12" s="500"/>
      <c r="O12" s="501"/>
      <c r="P12" s="502"/>
      <c r="Q12" s="503"/>
      <c r="R12" s="504"/>
      <c r="S12" s="505"/>
      <c r="T12" s="506"/>
      <c r="U12" s="507"/>
      <c r="V12" s="508"/>
      <c r="W12" s="509"/>
      <c r="X12" s="344"/>
      <c r="Y12" s="516"/>
      <c r="Z12" s="510"/>
      <c r="AA12" s="511"/>
      <c r="AB12" s="492"/>
      <c r="AC12" s="493"/>
      <c r="AD12" s="494"/>
      <c r="AE12" s="495"/>
      <c r="AF12" s="496"/>
      <c r="AG12" s="497"/>
      <c r="AH12" s="497"/>
      <c r="AI12" s="498"/>
      <c r="AJ12" s="499"/>
      <c r="AK12" s="500"/>
      <c r="AL12" s="501"/>
      <c r="AM12" s="502"/>
      <c r="AN12" s="509"/>
      <c r="AO12" s="344"/>
      <c r="AP12" s="516"/>
      <c r="AQ12" s="512"/>
      <c r="AR12" s="511"/>
      <c r="AS12" s="492"/>
      <c r="AT12" s="493"/>
      <c r="AU12" s="494"/>
      <c r="AV12" s="495"/>
      <c r="AW12" s="496"/>
      <c r="AX12" s="497"/>
      <c r="AY12" s="497"/>
      <c r="AZ12" s="498"/>
      <c r="BA12" s="499"/>
      <c r="BB12" s="500"/>
      <c r="BC12" s="501"/>
      <c r="BD12" s="502"/>
      <c r="BE12" s="509"/>
    </row>
    <row r="13" spans="1:57" ht="21.95" customHeight="1" thickBot="1" x14ac:dyDescent="0.3">
      <c r="A13" s="344"/>
      <c r="B13" s="513" t="s">
        <v>30</v>
      </c>
      <c r="C13" s="449">
        <f>SUM('(14.3) Antriebsart Benzin'!L14)</f>
        <v>103262</v>
      </c>
      <c r="D13" s="450">
        <f>SUM('(14.2) Antriebsart Diesel'!L14)</f>
        <v>115676</v>
      </c>
      <c r="E13" s="451">
        <v>4</v>
      </c>
      <c r="F13" s="452">
        <f>SUM('(14.1) Antriebsart Elektro'!L14)</f>
        <v>991</v>
      </c>
      <c r="G13" s="453">
        <v>7</v>
      </c>
      <c r="H13" s="454">
        <v>1454</v>
      </c>
      <c r="I13" s="455">
        <v>119</v>
      </c>
      <c r="J13" s="456">
        <v>503</v>
      </c>
      <c r="K13" s="457">
        <v>157</v>
      </c>
      <c r="L13" s="514">
        <v>152</v>
      </c>
      <c r="M13" s="459">
        <v>0</v>
      </c>
      <c r="N13" s="460">
        <v>0</v>
      </c>
      <c r="O13" s="461">
        <v>0</v>
      </c>
      <c r="P13" s="462">
        <v>0</v>
      </c>
      <c r="Q13" s="463"/>
      <c r="R13" s="464"/>
      <c r="S13" s="465"/>
      <c r="T13" s="466"/>
      <c r="U13" s="467"/>
      <c r="V13" s="468"/>
      <c r="W13" s="469"/>
      <c r="X13" s="344"/>
      <c r="Y13" s="513" t="s">
        <v>30</v>
      </c>
      <c r="Z13" s="470">
        <v>0</v>
      </c>
      <c r="AA13" s="471">
        <v>0</v>
      </c>
      <c r="AB13" s="472">
        <v>0</v>
      </c>
      <c r="AC13" s="452">
        <v>0</v>
      </c>
      <c r="AD13" s="473">
        <v>0</v>
      </c>
      <c r="AE13" s="454">
        <v>0</v>
      </c>
      <c r="AF13" s="455">
        <v>1</v>
      </c>
      <c r="AG13" s="456">
        <v>0</v>
      </c>
      <c r="AH13" s="457">
        <v>19</v>
      </c>
      <c r="AI13" s="514">
        <v>0</v>
      </c>
      <c r="AJ13" s="474">
        <v>74</v>
      </c>
      <c r="AK13" s="475">
        <v>2</v>
      </c>
      <c r="AL13" s="476">
        <v>0</v>
      </c>
      <c r="AM13" s="477">
        <v>0</v>
      </c>
      <c r="AN13" s="469"/>
      <c r="AO13" s="344"/>
      <c r="AP13" s="513" t="s">
        <v>30</v>
      </c>
      <c r="AQ13" s="478">
        <v>0</v>
      </c>
      <c r="AR13" s="479">
        <v>0</v>
      </c>
      <c r="AS13" s="480">
        <v>0</v>
      </c>
      <c r="AT13" s="481">
        <v>0</v>
      </c>
      <c r="AU13" s="482">
        <v>0</v>
      </c>
      <c r="AV13" s="454">
        <v>0</v>
      </c>
      <c r="AW13" s="455">
        <v>3</v>
      </c>
      <c r="AX13" s="483">
        <v>0</v>
      </c>
      <c r="AY13" s="484">
        <v>12</v>
      </c>
      <c r="AZ13" s="515">
        <v>33</v>
      </c>
      <c r="BA13" s="486">
        <v>0</v>
      </c>
      <c r="BB13" s="487"/>
      <c r="BC13" s="461"/>
      <c r="BD13" s="488"/>
      <c r="BE13" s="469"/>
    </row>
    <row r="14" spans="1:57" ht="8.25" customHeight="1" thickBot="1" x14ac:dyDescent="0.3">
      <c r="A14" s="344"/>
      <c r="B14" s="516"/>
      <c r="C14" s="490"/>
      <c r="D14" s="491"/>
      <c r="E14" s="492"/>
      <c r="F14" s="493"/>
      <c r="G14" s="494"/>
      <c r="H14" s="495"/>
      <c r="I14" s="496"/>
      <c r="J14" s="497"/>
      <c r="K14" s="497"/>
      <c r="L14" s="498"/>
      <c r="M14" s="499"/>
      <c r="N14" s="500"/>
      <c r="O14" s="501"/>
      <c r="P14" s="502"/>
      <c r="Q14" s="503"/>
      <c r="R14" s="504"/>
      <c r="S14" s="505"/>
      <c r="T14" s="506"/>
      <c r="U14" s="507"/>
      <c r="V14" s="508"/>
      <c r="W14" s="509"/>
      <c r="X14" s="344"/>
      <c r="Y14" s="516"/>
      <c r="Z14" s="510"/>
      <c r="AA14" s="511"/>
      <c r="AB14" s="492"/>
      <c r="AC14" s="493"/>
      <c r="AD14" s="494"/>
      <c r="AE14" s="495"/>
      <c r="AF14" s="496"/>
      <c r="AG14" s="497"/>
      <c r="AH14" s="497"/>
      <c r="AI14" s="498"/>
      <c r="AJ14" s="499"/>
      <c r="AK14" s="500"/>
      <c r="AL14" s="501"/>
      <c r="AM14" s="502"/>
      <c r="AN14" s="509"/>
      <c r="AO14" s="344"/>
      <c r="AP14" s="516"/>
      <c r="AQ14" s="512"/>
      <c r="AR14" s="511"/>
      <c r="AS14" s="492"/>
      <c r="AT14" s="493"/>
      <c r="AU14" s="494"/>
      <c r="AV14" s="495"/>
      <c r="AW14" s="496"/>
      <c r="AX14" s="497"/>
      <c r="AY14" s="497"/>
      <c r="AZ14" s="498"/>
      <c r="BA14" s="499"/>
      <c r="BB14" s="500"/>
      <c r="BC14" s="501"/>
      <c r="BD14" s="502"/>
      <c r="BE14" s="509"/>
    </row>
    <row r="15" spans="1:57" ht="21.95" customHeight="1" thickBot="1" x14ac:dyDescent="0.3">
      <c r="A15" s="344"/>
      <c r="B15" s="513" t="s">
        <v>31</v>
      </c>
      <c r="C15" s="449">
        <f>SUM('(14.3) Antriebsart Benzin'!L16)</f>
        <v>103398</v>
      </c>
      <c r="D15" s="450">
        <f>SUM('(14.2) Antriebsart Diesel'!L16)</f>
        <v>115948</v>
      </c>
      <c r="E15" s="451">
        <v>4</v>
      </c>
      <c r="F15" s="452">
        <f>SUM('(14.1) Antriebsart Elektro'!L16)</f>
        <v>1088</v>
      </c>
      <c r="G15" s="453">
        <v>6</v>
      </c>
      <c r="H15" s="454">
        <v>1456</v>
      </c>
      <c r="I15" s="455">
        <v>121</v>
      </c>
      <c r="J15" s="456">
        <v>514</v>
      </c>
      <c r="K15" s="457">
        <v>155</v>
      </c>
      <c r="L15" s="514">
        <v>146</v>
      </c>
      <c r="M15" s="459">
        <v>0</v>
      </c>
      <c r="N15" s="460">
        <v>0</v>
      </c>
      <c r="O15" s="461">
        <v>0</v>
      </c>
      <c r="P15" s="462">
        <v>0</v>
      </c>
      <c r="Q15" s="463"/>
      <c r="R15" s="464"/>
      <c r="S15" s="465"/>
      <c r="T15" s="466"/>
      <c r="U15" s="467"/>
      <c r="V15" s="468"/>
      <c r="W15" s="469"/>
      <c r="X15" s="344"/>
      <c r="Y15" s="513" t="s">
        <v>31</v>
      </c>
      <c r="Z15" s="470">
        <v>0</v>
      </c>
      <c r="AA15" s="471">
        <v>0</v>
      </c>
      <c r="AB15" s="472">
        <v>0</v>
      </c>
      <c r="AC15" s="452">
        <v>0</v>
      </c>
      <c r="AD15" s="473">
        <v>0</v>
      </c>
      <c r="AE15" s="454">
        <v>0</v>
      </c>
      <c r="AF15" s="455">
        <v>1</v>
      </c>
      <c r="AG15" s="456">
        <v>0</v>
      </c>
      <c r="AH15" s="457">
        <v>19</v>
      </c>
      <c r="AI15" s="514">
        <v>0</v>
      </c>
      <c r="AJ15" s="474">
        <v>79</v>
      </c>
      <c r="AK15" s="475">
        <v>2</v>
      </c>
      <c r="AL15" s="476">
        <v>0</v>
      </c>
      <c r="AM15" s="477">
        <v>0</v>
      </c>
      <c r="AN15" s="469"/>
      <c r="AO15" s="344"/>
      <c r="AP15" s="513" t="s">
        <v>31</v>
      </c>
      <c r="AQ15" s="478">
        <v>0</v>
      </c>
      <c r="AR15" s="479">
        <v>0</v>
      </c>
      <c r="AS15" s="480">
        <v>0</v>
      </c>
      <c r="AT15" s="481">
        <v>0</v>
      </c>
      <c r="AU15" s="482">
        <v>0</v>
      </c>
      <c r="AV15" s="454">
        <v>0</v>
      </c>
      <c r="AW15" s="455">
        <v>3</v>
      </c>
      <c r="AX15" s="483">
        <v>0</v>
      </c>
      <c r="AY15" s="484">
        <v>5</v>
      </c>
      <c r="AZ15" s="515">
        <v>36</v>
      </c>
      <c r="BA15" s="486">
        <v>0</v>
      </c>
      <c r="BB15" s="487"/>
      <c r="BC15" s="461"/>
      <c r="BD15" s="488"/>
      <c r="BE15" s="469"/>
    </row>
    <row r="16" spans="1:57" ht="8.25" customHeight="1" thickBot="1" x14ac:dyDescent="0.3">
      <c r="A16" s="344"/>
      <c r="B16" s="516"/>
      <c r="C16" s="490"/>
      <c r="D16" s="491"/>
      <c r="E16" s="492"/>
      <c r="F16" s="493"/>
      <c r="G16" s="494"/>
      <c r="H16" s="495"/>
      <c r="I16" s="496"/>
      <c r="J16" s="497"/>
      <c r="K16" s="497"/>
      <c r="L16" s="498"/>
      <c r="M16" s="499"/>
      <c r="N16" s="500"/>
      <c r="O16" s="501"/>
      <c r="P16" s="502"/>
      <c r="Q16" s="503"/>
      <c r="R16" s="504"/>
      <c r="S16" s="505"/>
      <c r="T16" s="506"/>
      <c r="U16" s="507"/>
      <c r="V16" s="508"/>
      <c r="W16" s="509"/>
      <c r="X16" s="344"/>
      <c r="Y16" s="516"/>
      <c r="Z16" s="510"/>
      <c r="AA16" s="511"/>
      <c r="AB16" s="492"/>
      <c r="AC16" s="493"/>
      <c r="AD16" s="494"/>
      <c r="AE16" s="495"/>
      <c r="AF16" s="496"/>
      <c r="AG16" s="497"/>
      <c r="AH16" s="497"/>
      <c r="AI16" s="498"/>
      <c r="AJ16" s="499"/>
      <c r="AK16" s="500"/>
      <c r="AL16" s="501"/>
      <c r="AM16" s="502"/>
      <c r="AN16" s="509"/>
      <c r="AO16" s="344"/>
      <c r="AP16" s="516"/>
      <c r="AQ16" s="512"/>
      <c r="AR16" s="511"/>
      <c r="AS16" s="492"/>
      <c r="AT16" s="493"/>
      <c r="AU16" s="494"/>
      <c r="AV16" s="495"/>
      <c r="AW16" s="496"/>
      <c r="AX16" s="497"/>
      <c r="AY16" s="497"/>
      <c r="AZ16" s="498"/>
      <c r="BA16" s="499"/>
      <c r="BB16" s="500"/>
      <c r="BC16" s="501"/>
      <c r="BD16" s="502"/>
      <c r="BE16" s="509"/>
    </row>
    <row r="17" spans="1:57" ht="21.95" customHeight="1" thickBot="1" x14ac:dyDescent="0.3">
      <c r="A17" s="344"/>
      <c r="B17" s="513" t="s">
        <v>32</v>
      </c>
      <c r="C17" s="449">
        <f>SUM('(14.3) Antriebsart Benzin'!L18)</f>
        <v>103487</v>
      </c>
      <c r="D17" s="450">
        <f>SUM('(14.2) Antriebsart Diesel'!L18)</f>
        <v>116203</v>
      </c>
      <c r="E17" s="451">
        <v>4</v>
      </c>
      <c r="F17" s="452">
        <f>SUM('(14.1) Antriebsart Elektro'!L18)</f>
        <v>1234</v>
      </c>
      <c r="G17" s="453">
        <v>6</v>
      </c>
      <c r="H17" s="454">
        <v>1441</v>
      </c>
      <c r="I17" s="455">
        <v>119</v>
      </c>
      <c r="J17" s="456">
        <v>525</v>
      </c>
      <c r="K17" s="457">
        <v>153</v>
      </c>
      <c r="L17" s="514">
        <v>141</v>
      </c>
      <c r="M17" s="459">
        <v>0</v>
      </c>
      <c r="N17" s="460">
        <v>0</v>
      </c>
      <c r="O17" s="461">
        <v>0</v>
      </c>
      <c r="P17" s="462">
        <v>0</v>
      </c>
      <c r="Q17" s="463"/>
      <c r="R17" s="464"/>
      <c r="S17" s="465"/>
      <c r="T17" s="466"/>
      <c r="U17" s="467"/>
      <c r="V17" s="468"/>
      <c r="W17" s="469"/>
      <c r="X17" s="344"/>
      <c r="Y17" s="513" t="s">
        <v>32</v>
      </c>
      <c r="Z17" s="470">
        <v>0</v>
      </c>
      <c r="AA17" s="471">
        <v>0</v>
      </c>
      <c r="AB17" s="472">
        <v>0</v>
      </c>
      <c r="AC17" s="452">
        <v>0</v>
      </c>
      <c r="AD17" s="473">
        <v>0</v>
      </c>
      <c r="AE17" s="454">
        <v>0</v>
      </c>
      <c r="AF17" s="455">
        <v>1</v>
      </c>
      <c r="AG17" s="456">
        <v>0</v>
      </c>
      <c r="AH17" s="457">
        <v>19</v>
      </c>
      <c r="AI17" s="514">
        <v>0</v>
      </c>
      <c r="AJ17" s="474">
        <v>82</v>
      </c>
      <c r="AK17" s="475">
        <v>2</v>
      </c>
      <c r="AL17" s="476">
        <v>0</v>
      </c>
      <c r="AM17" s="477">
        <v>0</v>
      </c>
      <c r="AN17" s="469"/>
      <c r="AO17" s="344"/>
      <c r="AP17" s="513" t="s">
        <v>32</v>
      </c>
      <c r="AQ17" s="478">
        <v>0</v>
      </c>
      <c r="AR17" s="479">
        <v>0</v>
      </c>
      <c r="AS17" s="480">
        <v>0</v>
      </c>
      <c r="AT17" s="481">
        <v>0</v>
      </c>
      <c r="AU17" s="482">
        <v>0</v>
      </c>
      <c r="AV17" s="454">
        <v>0</v>
      </c>
      <c r="AW17" s="455">
        <v>3</v>
      </c>
      <c r="AX17" s="483">
        <v>0</v>
      </c>
      <c r="AY17" s="484">
        <v>11</v>
      </c>
      <c r="AZ17" s="515">
        <v>47</v>
      </c>
      <c r="BA17" s="486">
        <v>0</v>
      </c>
      <c r="BB17" s="487"/>
      <c r="BC17" s="461"/>
      <c r="BD17" s="488"/>
      <c r="BE17" s="469"/>
    </row>
    <row r="18" spans="1:57" ht="8.25" customHeight="1" thickBot="1" x14ac:dyDescent="0.3">
      <c r="A18" s="344"/>
      <c r="B18" s="516"/>
      <c r="C18" s="490"/>
      <c r="D18" s="491"/>
      <c r="E18" s="492"/>
      <c r="F18" s="493"/>
      <c r="G18" s="494"/>
      <c r="H18" s="495"/>
      <c r="I18" s="496"/>
      <c r="J18" s="497"/>
      <c r="K18" s="497"/>
      <c r="L18" s="498"/>
      <c r="M18" s="499"/>
      <c r="N18" s="500"/>
      <c r="O18" s="501"/>
      <c r="P18" s="502"/>
      <c r="Q18" s="503"/>
      <c r="R18" s="504"/>
      <c r="S18" s="505"/>
      <c r="T18" s="506"/>
      <c r="U18" s="507"/>
      <c r="V18" s="508"/>
      <c r="W18" s="509"/>
      <c r="X18" s="344"/>
      <c r="Y18" s="516"/>
      <c r="Z18" s="510"/>
      <c r="AA18" s="511"/>
      <c r="AB18" s="492"/>
      <c r="AC18" s="493"/>
      <c r="AD18" s="494"/>
      <c r="AE18" s="495"/>
      <c r="AF18" s="496"/>
      <c r="AG18" s="497"/>
      <c r="AH18" s="497"/>
      <c r="AI18" s="498"/>
      <c r="AJ18" s="499"/>
      <c r="AK18" s="500"/>
      <c r="AL18" s="501"/>
      <c r="AM18" s="502"/>
      <c r="AN18" s="509"/>
      <c r="AO18" s="344"/>
      <c r="AP18" s="516"/>
      <c r="AQ18" s="512"/>
      <c r="AR18" s="511"/>
      <c r="AS18" s="492"/>
      <c r="AT18" s="493"/>
      <c r="AU18" s="494"/>
      <c r="AV18" s="495"/>
      <c r="AW18" s="496"/>
      <c r="AX18" s="497"/>
      <c r="AY18" s="497"/>
      <c r="AZ18" s="498"/>
      <c r="BA18" s="499"/>
      <c r="BB18" s="500"/>
      <c r="BC18" s="501"/>
      <c r="BD18" s="502"/>
      <c r="BE18" s="509"/>
    </row>
    <row r="19" spans="1:57" ht="21.95" customHeight="1" thickBot="1" x14ac:dyDescent="0.3">
      <c r="A19" s="344"/>
      <c r="B19" s="513" t="s">
        <v>35</v>
      </c>
      <c r="C19" s="519">
        <f>SUM('(14.3) Antriebsart Benzin'!L20)</f>
        <v>103376</v>
      </c>
      <c r="D19" s="520">
        <f>SUM('(14.2) Antriebsart Diesel'!L20)</f>
        <v>116264</v>
      </c>
      <c r="E19" s="521">
        <v>4</v>
      </c>
      <c r="F19" s="452">
        <f>SUM('(14.1) Antriebsart Elektro'!L20)</f>
        <v>1356</v>
      </c>
      <c r="G19" s="522">
        <v>5</v>
      </c>
      <c r="H19" s="523">
        <v>1427</v>
      </c>
      <c r="I19" s="524">
        <v>113</v>
      </c>
      <c r="J19" s="456">
        <v>535</v>
      </c>
      <c r="K19" s="525">
        <v>158</v>
      </c>
      <c r="L19" s="514">
        <v>140</v>
      </c>
      <c r="M19" s="517">
        <v>0</v>
      </c>
      <c r="N19" s="460">
        <v>0</v>
      </c>
      <c r="O19" s="526">
        <v>0</v>
      </c>
      <c r="P19" s="462">
        <v>0</v>
      </c>
      <c r="Q19" s="527"/>
      <c r="R19" s="464"/>
      <c r="S19" s="465"/>
      <c r="T19" s="466"/>
      <c r="U19" s="467"/>
      <c r="V19" s="468"/>
      <c r="W19" s="469"/>
      <c r="X19" s="344"/>
      <c r="Y19" s="513" t="s">
        <v>35</v>
      </c>
      <c r="Z19" s="470">
        <v>0</v>
      </c>
      <c r="AA19" s="471">
        <v>0</v>
      </c>
      <c r="AB19" s="472">
        <v>0</v>
      </c>
      <c r="AC19" s="452">
        <v>0</v>
      </c>
      <c r="AD19" s="473">
        <v>0</v>
      </c>
      <c r="AE19" s="523">
        <v>0</v>
      </c>
      <c r="AF19" s="524">
        <v>1</v>
      </c>
      <c r="AG19" s="456">
        <v>0</v>
      </c>
      <c r="AH19" s="525">
        <v>20</v>
      </c>
      <c r="AI19" s="514">
        <v>0</v>
      </c>
      <c r="AJ19" s="474">
        <v>77</v>
      </c>
      <c r="AK19" s="475">
        <v>4</v>
      </c>
      <c r="AL19" s="476">
        <v>0</v>
      </c>
      <c r="AM19" s="477">
        <v>0</v>
      </c>
      <c r="AN19" s="469"/>
      <c r="AO19" s="344"/>
      <c r="AP19" s="513" t="s">
        <v>35</v>
      </c>
      <c r="AQ19" s="478">
        <v>0</v>
      </c>
      <c r="AR19" s="479">
        <v>0</v>
      </c>
      <c r="AS19" s="480">
        <v>0</v>
      </c>
      <c r="AT19" s="528">
        <v>0</v>
      </c>
      <c r="AU19" s="482">
        <v>0</v>
      </c>
      <c r="AV19" s="523">
        <v>0</v>
      </c>
      <c r="AW19" s="524">
        <v>3</v>
      </c>
      <c r="AX19" s="529">
        <v>0</v>
      </c>
      <c r="AY19" s="484">
        <v>6</v>
      </c>
      <c r="AZ19" s="515">
        <v>51</v>
      </c>
      <c r="BA19" s="518">
        <v>0</v>
      </c>
      <c r="BB19" s="530"/>
      <c r="BC19" s="526"/>
      <c r="BD19" s="531"/>
      <c r="BE19" s="469"/>
    </row>
    <row r="20" spans="1:57" ht="8.25" customHeight="1" thickBot="1" x14ac:dyDescent="0.3">
      <c r="A20" s="344"/>
      <c r="B20" s="532"/>
      <c r="C20" s="490"/>
      <c r="D20" s="491"/>
      <c r="E20" s="492"/>
      <c r="F20" s="493"/>
      <c r="G20" s="494"/>
      <c r="H20" s="495"/>
      <c r="I20" s="496"/>
      <c r="J20" s="497"/>
      <c r="K20" s="497"/>
      <c r="L20" s="498"/>
      <c r="M20" s="499"/>
      <c r="N20" s="500"/>
      <c r="O20" s="501"/>
      <c r="P20" s="502"/>
      <c r="Q20" s="503"/>
      <c r="R20" s="504"/>
      <c r="S20" s="505"/>
      <c r="T20" s="506"/>
      <c r="U20" s="507"/>
      <c r="V20" s="508"/>
      <c r="W20" s="509"/>
      <c r="X20" s="344"/>
      <c r="Y20" s="532"/>
      <c r="Z20" s="510"/>
      <c r="AA20" s="511"/>
      <c r="AB20" s="492"/>
      <c r="AC20" s="493"/>
      <c r="AD20" s="494"/>
      <c r="AE20" s="495"/>
      <c r="AF20" s="496"/>
      <c r="AG20" s="497"/>
      <c r="AH20" s="497"/>
      <c r="AI20" s="498"/>
      <c r="AJ20" s="499"/>
      <c r="AK20" s="500"/>
      <c r="AL20" s="501"/>
      <c r="AM20" s="502"/>
      <c r="AN20" s="509"/>
      <c r="AO20" s="344"/>
      <c r="AP20" s="532"/>
      <c r="AQ20" s="512"/>
      <c r="AR20" s="511"/>
      <c r="AS20" s="492"/>
      <c r="AT20" s="493"/>
      <c r="AU20" s="494"/>
      <c r="AV20" s="495"/>
      <c r="AW20" s="496"/>
      <c r="AX20" s="497"/>
      <c r="AY20" s="497"/>
      <c r="AZ20" s="498"/>
      <c r="BA20" s="499"/>
      <c r="BB20" s="500"/>
      <c r="BC20" s="501"/>
      <c r="BD20" s="502"/>
      <c r="BE20" s="509"/>
    </row>
    <row r="21" spans="1:57" ht="21.95" customHeight="1" thickBot="1" x14ac:dyDescent="0.3">
      <c r="A21" s="344"/>
      <c r="B21" s="513" t="s">
        <v>36</v>
      </c>
      <c r="C21" s="519">
        <f>SUM('(14.3) Antriebsart Benzin'!L22)</f>
        <v>103498</v>
      </c>
      <c r="D21" s="520">
        <f>SUM('(14.2) Antriebsart Diesel'!L22)</f>
        <v>116591</v>
      </c>
      <c r="E21" s="521">
        <v>4</v>
      </c>
      <c r="F21" s="452">
        <f>SUM('(14.1) Antriebsart Elektro'!L22)</f>
        <v>1427</v>
      </c>
      <c r="G21" s="522">
        <v>5</v>
      </c>
      <c r="H21" s="523">
        <v>1427</v>
      </c>
      <c r="I21" s="524">
        <v>118</v>
      </c>
      <c r="J21" s="456">
        <v>550</v>
      </c>
      <c r="K21" s="525">
        <v>158</v>
      </c>
      <c r="L21" s="514">
        <v>137</v>
      </c>
      <c r="M21" s="517">
        <v>0</v>
      </c>
      <c r="N21" s="460">
        <v>0</v>
      </c>
      <c r="O21" s="526">
        <v>0</v>
      </c>
      <c r="P21" s="462">
        <v>0</v>
      </c>
      <c r="Q21" s="527"/>
      <c r="R21" s="464"/>
      <c r="S21" s="465"/>
      <c r="T21" s="466"/>
      <c r="U21" s="467"/>
      <c r="V21" s="468"/>
      <c r="W21" s="469"/>
      <c r="X21" s="344"/>
      <c r="Y21" s="513" t="s">
        <v>36</v>
      </c>
      <c r="Z21" s="470">
        <v>0</v>
      </c>
      <c r="AA21" s="471">
        <v>0</v>
      </c>
      <c r="AB21" s="472">
        <v>0</v>
      </c>
      <c r="AC21" s="452">
        <v>0</v>
      </c>
      <c r="AD21" s="473">
        <v>0</v>
      </c>
      <c r="AE21" s="523">
        <v>0</v>
      </c>
      <c r="AF21" s="524">
        <v>1</v>
      </c>
      <c r="AG21" s="456">
        <v>0</v>
      </c>
      <c r="AH21" s="525">
        <v>21</v>
      </c>
      <c r="AI21" s="514">
        <v>0</v>
      </c>
      <c r="AJ21" s="474">
        <v>76</v>
      </c>
      <c r="AK21" s="475">
        <v>4</v>
      </c>
      <c r="AL21" s="476">
        <v>0</v>
      </c>
      <c r="AM21" s="477">
        <v>0</v>
      </c>
      <c r="AN21" s="469"/>
      <c r="AO21" s="344"/>
      <c r="AP21" s="513" t="s">
        <v>36</v>
      </c>
      <c r="AQ21" s="478">
        <v>0</v>
      </c>
      <c r="AR21" s="479">
        <v>0</v>
      </c>
      <c r="AS21" s="480">
        <v>0</v>
      </c>
      <c r="AT21" s="528">
        <v>0</v>
      </c>
      <c r="AU21" s="482">
        <v>0</v>
      </c>
      <c r="AV21" s="523">
        <v>0</v>
      </c>
      <c r="AW21" s="524">
        <v>3</v>
      </c>
      <c r="AX21" s="529">
        <v>0</v>
      </c>
      <c r="AY21" s="484">
        <v>9</v>
      </c>
      <c r="AZ21" s="515">
        <v>60</v>
      </c>
      <c r="BA21" s="518">
        <v>0</v>
      </c>
      <c r="BB21" s="530"/>
      <c r="BC21" s="526"/>
      <c r="BD21" s="531"/>
      <c r="BE21" s="469"/>
    </row>
    <row r="22" spans="1:57" ht="8.25" customHeight="1" thickBot="1" x14ac:dyDescent="0.3">
      <c r="A22" s="344"/>
      <c r="B22" s="516"/>
      <c r="C22" s="490"/>
      <c r="D22" s="491"/>
      <c r="E22" s="492"/>
      <c r="F22" s="493"/>
      <c r="G22" s="494"/>
      <c r="H22" s="495"/>
      <c r="I22" s="496"/>
      <c r="J22" s="497"/>
      <c r="K22" s="497"/>
      <c r="L22" s="498"/>
      <c r="M22" s="499"/>
      <c r="N22" s="500"/>
      <c r="O22" s="501"/>
      <c r="P22" s="502"/>
      <c r="Q22" s="503"/>
      <c r="R22" s="504"/>
      <c r="S22" s="505"/>
      <c r="T22" s="506"/>
      <c r="U22" s="507"/>
      <c r="V22" s="508"/>
      <c r="W22" s="509"/>
      <c r="X22" s="344"/>
      <c r="Y22" s="516"/>
      <c r="Z22" s="510"/>
      <c r="AA22" s="511"/>
      <c r="AB22" s="492"/>
      <c r="AC22" s="493"/>
      <c r="AD22" s="494"/>
      <c r="AE22" s="495"/>
      <c r="AF22" s="496"/>
      <c r="AG22" s="497"/>
      <c r="AH22" s="497"/>
      <c r="AI22" s="498"/>
      <c r="AJ22" s="499"/>
      <c r="AK22" s="500"/>
      <c r="AL22" s="501"/>
      <c r="AM22" s="502"/>
      <c r="AN22" s="509"/>
      <c r="AO22" s="344"/>
      <c r="AP22" s="516"/>
      <c r="AQ22" s="512"/>
      <c r="AR22" s="511"/>
      <c r="AS22" s="492"/>
      <c r="AT22" s="493"/>
      <c r="AU22" s="494"/>
      <c r="AV22" s="495"/>
      <c r="AW22" s="496"/>
      <c r="AX22" s="497"/>
      <c r="AY22" s="497"/>
      <c r="AZ22" s="498"/>
      <c r="BA22" s="499"/>
      <c r="BB22" s="500"/>
      <c r="BC22" s="501"/>
      <c r="BD22" s="502"/>
      <c r="BE22" s="509"/>
    </row>
    <row r="23" spans="1:57" ht="21.95" customHeight="1" thickBot="1" x14ac:dyDescent="0.3">
      <c r="A23" s="344"/>
      <c r="B23" s="513" t="s">
        <v>37</v>
      </c>
      <c r="C23" s="449">
        <f>SUM('(14.3) Antriebsart Benzin'!L24)</f>
        <v>103703</v>
      </c>
      <c r="D23" s="450">
        <f>SUM('(14.2) Antriebsart Diesel'!L24)</f>
        <v>117126</v>
      </c>
      <c r="E23" s="451">
        <v>4</v>
      </c>
      <c r="F23" s="452">
        <f>SUM('(14.1) Antriebsart Elektro'!L24)</f>
        <v>1471</v>
      </c>
      <c r="G23" s="453">
        <v>5</v>
      </c>
      <c r="H23" s="454">
        <v>1420</v>
      </c>
      <c r="I23" s="455">
        <v>120</v>
      </c>
      <c r="J23" s="456">
        <v>555</v>
      </c>
      <c r="K23" s="457">
        <v>157</v>
      </c>
      <c r="L23" s="514">
        <v>136</v>
      </c>
      <c r="M23" s="459">
        <v>0</v>
      </c>
      <c r="N23" s="460">
        <v>0</v>
      </c>
      <c r="O23" s="461">
        <v>0</v>
      </c>
      <c r="P23" s="462">
        <v>0</v>
      </c>
      <c r="Q23" s="463"/>
      <c r="R23" s="464"/>
      <c r="S23" s="465"/>
      <c r="T23" s="466"/>
      <c r="U23" s="467"/>
      <c r="V23" s="468"/>
      <c r="W23" s="469"/>
      <c r="X23" s="344"/>
      <c r="Y23" s="513" t="s">
        <v>37</v>
      </c>
      <c r="Z23" s="470">
        <v>0</v>
      </c>
      <c r="AA23" s="471">
        <v>0</v>
      </c>
      <c r="AB23" s="472">
        <v>0</v>
      </c>
      <c r="AC23" s="452">
        <v>0</v>
      </c>
      <c r="AD23" s="473">
        <v>0</v>
      </c>
      <c r="AE23" s="454">
        <v>0</v>
      </c>
      <c r="AF23" s="455">
        <v>1</v>
      </c>
      <c r="AG23" s="456">
        <v>0</v>
      </c>
      <c r="AH23" s="457">
        <v>21</v>
      </c>
      <c r="AI23" s="514">
        <v>0</v>
      </c>
      <c r="AJ23" s="474">
        <v>83</v>
      </c>
      <c r="AK23" s="475">
        <v>5</v>
      </c>
      <c r="AL23" s="476">
        <v>0</v>
      </c>
      <c r="AM23" s="477">
        <v>0</v>
      </c>
      <c r="AN23" s="469"/>
      <c r="AO23" s="344"/>
      <c r="AP23" s="513" t="s">
        <v>37</v>
      </c>
      <c r="AQ23" s="478">
        <v>0</v>
      </c>
      <c r="AR23" s="479">
        <v>0</v>
      </c>
      <c r="AS23" s="480">
        <v>0</v>
      </c>
      <c r="AT23" s="481">
        <v>0</v>
      </c>
      <c r="AU23" s="482">
        <v>0</v>
      </c>
      <c r="AV23" s="454">
        <v>0</v>
      </c>
      <c r="AW23" s="455">
        <v>3</v>
      </c>
      <c r="AX23" s="483">
        <v>0</v>
      </c>
      <c r="AY23" s="484">
        <v>11</v>
      </c>
      <c r="AZ23" s="515">
        <v>68</v>
      </c>
      <c r="BA23" s="486">
        <v>0</v>
      </c>
      <c r="BB23" s="487"/>
      <c r="BC23" s="461"/>
      <c r="BD23" s="488"/>
      <c r="BE23" s="469"/>
    </row>
    <row r="24" spans="1:57" ht="8.25" customHeight="1" thickBot="1" x14ac:dyDescent="0.3">
      <c r="A24" s="344"/>
      <c r="B24" s="516"/>
      <c r="C24" s="490"/>
      <c r="D24" s="491"/>
      <c r="E24" s="492"/>
      <c r="F24" s="493"/>
      <c r="G24" s="494"/>
      <c r="H24" s="495"/>
      <c r="I24" s="496"/>
      <c r="J24" s="497"/>
      <c r="K24" s="497"/>
      <c r="L24" s="498"/>
      <c r="M24" s="499"/>
      <c r="N24" s="500"/>
      <c r="O24" s="501"/>
      <c r="P24" s="502"/>
      <c r="Q24" s="503"/>
      <c r="R24" s="504"/>
      <c r="S24" s="505"/>
      <c r="T24" s="506"/>
      <c r="U24" s="507"/>
      <c r="V24" s="508"/>
      <c r="W24" s="509"/>
      <c r="X24" s="344"/>
      <c r="Y24" s="516"/>
      <c r="Z24" s="510"/>
      <c r="AA24" s="511"/>
      <c r="AB24" s="492"/>
      <c r="AC24" s="493"/>
      <c r="AD24" s="494"/>
      <c r="AE24" s="495"/>
      <c r="AF24" s="496"/>
      <c r="AG24" s="497"/>
      <c r="AH24" s="497"/>
      <c r="AI24" s="498"/>
      <c r="AJ24" s="499"/>
      <c r="AK24" s="500"/>
      <c r="AL24" s="501"/>
      <c r="AM24" s="502"/>
      <c r="AN24" s="509"/>
      <c r="AO24" s="344"/>
      <c r="AP24" s="516"/>
      <c r="AQ24" s="512"/>
      <c r="AR24" s="511"/>
      <c r="AS24" s="492"/>
      <c r="AT24" s="493"/>
      <c r="AU24" s="494"/>
      <c r="AV24" s="495"/>
      <c r="AW24" s="496"/>
      <c r="AX24" s="497"/>
      <c r="AY24" s="497"/>
      <c r="AZ24" s="498"/>
      <c r="BA24" s="499"/>
      <c r="BB24" s="500"/>
      <c r="BC24" s="501"/>
      <c r="BD24" s="502"/>
      <c r="BE24" s="509"/>
    </row>
    <row r="25" spans="1:57" ht="21.95" customHeight="1" thickBot="1" x14ac:dyDescent="0.3">
      <c r="A25" s="344"/>
      <c r="B25" s="513" t="s">
        <v>38</v>
      </c>
      <c r="C25" s="449">
        <f>SUM('(14.3) Antriebsart Benzin'!L26)</f>
        <v>103796</v>
      </c>
      <c r="D25" s="450">
        <f>SUM('(14.2) Antriebsart Diesel'!L26)</f>
        <v>117405</v>
      </c>
      <c r="E25" s="451">
        <v>4</v>
      </c>
      <c r="F25" s="452">
        <f>SUM('(14.1) Antriebsart Elektro'!L26)</f>
        <v>1736</v>
      </c>
      <c r="G25" s="453">
        <v>5</v>
      </c>
      <c r="H25" s="454">
        <v>1426</v>
      </c>
      <c r="I25" s="455">
        <v>116</v>
      </c>
      <c r="J25" s="456">
        <v>573</v>
      </c>
      <c r="K25" s="457">
        <v>149</v>
      </c>
      <c r="L25" s="514">
        <v>134</v>
      </c>
      <c r="M25" s="459">
        <v>0</v>
      </c>
      <c r="N25" s="460">
        <v>0</v>
      </c>
      <c r="O25" s="461">
        <v>0</v>
      </c>
      <c r="P25" s="462">
        <v>0</v>
      </c>
      <c r="Q25" s="463"/>
      <c r="R25" s="464"/>
      <c r="S25" s="465"/>
      <c r="T25" s="466"/>
      <c r="U25" s="467"/>
      <c r="V25" s="468"/>
      <c r="W25" s="469"/>
      <c r="X25" s="344"/>
      <c r="Y25" s="513" t="s">
        <v>38</v>
      </c>
      <c r="Z25" s="470">
        <v>0</v>
      </c>
      <c r="AA25" s="471">
        <v>0</v>
      </c>
      <c r="AB25" s="472">
        <v>0</v>
      </c>
      <c r="AC25" s="452">
        <v>0</v>
      </c>
      <c r="AD25" s="473">
        <v>0</v>
      </c>
      <c r="AE25" s="454">
        <v>0</v>
      </c>
      <c r="AF25" s="455">
        <v>1</v>
      </c>
      <c r="AG25" s="456">
        <v>0</v>
      </c>
      <c r="AH25" s="457">
        <v>21</v>
      </c>
      <c r="AI25" s="514">
        <v>0</v>
      </c>
      <c r="AJ25" s="474">
        <v>88</v>
      </c>
      <c r="AK25" s="475">
        <v>5</v>
      </c>
      <c r="AL25" s="476">
        <v>0</v>
      </c>
      <c r="AM25" s="477">
        <v>0</v>
      </c>
      <c r="AN25" s="469"/>
      <c r="AO25" s="344"/>
      <c r="AP25" s="513" t="s">
        <v>38</v>
      </c>
      <c r="AQ25" s="478">
        <v>0</v>
      </c>
      <c r="AR25" s="479">
        <v>0</v>
      </c>
      <c r="AS25" s="480">
        <v>0</v>
      </c>
      <c r="AT25" s="481">
        <v>0</v>
      </c>
      <c r="AU25" s="482">
        <v>0</v>
      </c>
      <c r="AV25" s="454">
        <v>0</v>
      </c>
      <c r="AW25" s="455">
        <v>3</v>
      </c>
      <c r="AX25" s="483">
        <v>0</v>
      </c>
      <c r="AY25" s="484">
        <v>22</v>
      </c>
      <c r="AZ25" s="515">
        <v>83</v>
      </c>
      <c r="BA25" s="486">
        <v>0</v>
      </c>
      <c r="BB25" s="487"/>
      <c r="BC25" s="461"/>
      <c r="BD25" s="488"/>
      <c r="BE25" s="469"/>
    </row>
    <row r="26" spans="1:57" ht="8.25" customHeight="1" thickBot="1" x14ac:dyDescent="0.3">
      <c r="A26" s="344"/>
      <c r="B26" s="516"/>
      <c r="C26" s="490"/>
      <c r="D26" s="491"/>
      <c r="E26" s="492"/>
      <c r="F26" s="493"/>
      <c r="G26" s="494"/>
      <c r="H26" s="495"/>
      <c r="I26" s="496"/>
      <c r="J26" s="497"/>
      <c r="K26" s="497"/>
      <c r="L26" s="498"/>
      <c r="M26" s="499"/>
      <c r="N26" s="500"/>
      <c r="O26" s="501"/>
      <c r="P26" s="502"/>
      <c r="Q26" s="503"/>
      <c r="R26" s="504"/>
      <c r="S26" s="505"/>
      <c r="T26" s="506"/>
      <c r="U26" s="507"/>
      <c r="V26" s="508"/>
      <c r="W26" s="509"/>
      <c r="X26" s="344"/>
      <c r="Y26" s="516"/>
      <c r="Z26" s="510"/>
      <c r="AA26" s="511"/>
      <c r="AB26" s="492"/>
      <c r="AC26" s="493"/>
      <c r="AD26" s="494"/>
      <c r="AE26" s="495"/>
      <c r="AF26" s="496"/>
      <c r="AG26" s="497"/>
      <c r="AH26" s="497"/>
      <c r="AI26" s="498"/>
      <c r="AJ26" s="499"/>
      <c r="AK26" s="500"/>
      <c r="AL26" s="501"/>
      <c r="AM26" s="502"/>
      <c r="AN26" s="509"/>
      <c r="AO26" s="344"/>
      <c r="AP26" s="516"/>
      <c r="AQ26" s="512"/>
      <c r="AR26" s="511"/>
      <c r="AS26" s="492"/>
      <c r="AT26" s="493"/>
      <c r="AU26" s="494"/>
      <c r="AV26" s="495"/>
      <c r="AW26" s="496"/>
      <c r="AX26" s="497"/>
      <c r="AY26" s="497"/>
      <c r="AZ26" s="498"/>
      <c r="BA26" s="499"/>
      <c r="BB26" s="500"/>
      <c r="BC26" s="501"/>
      <c r="BD26" s="502"/>
      <c r="BE26" s="509"/>
    </row>
    <row r="27" spans="1:57" ht="21.95" customHeight="1" thickBot="1" x14ac:dyDescent="0.3">
      <c r="A27" s="344"/>
      <c r="B27" s="513" t="s">
        <v>39</v>
      </c>
      <c r="C27" s="449">
        <f>SUM('(14.3) Antriebsart Benzin'!L28)</f>
        <v>103493</v>
      </c>
      <c r="D27" s="450">
        <f>SUM('(14.2) Antriebsart Diesel'!L28)</f>
        <v>118113</v>
      </c>
      <c r="E27" s="451">
        <v>4</v>
      </c>
      <c r="F27" s="452">
        <f>SUM('(14.1) Antriebsart Elektro'!L28)</f>
        <v>2120</v>
      </c>
      <c r="G27" s="453">
        <v>5</v>
      </c>
      <c r="H27" s="454">
        <v>1425</v>
      </c>
      <c r="I27" s="455">
        <v>116</v>
      </c>
      <c r="J27" s="456">
        <v>590</v>
      </c>
      <c r="K27" s="457">
        <v>149</v>
      </c>
      <c r="L27" s="514">
        <v>125</v>
      </c>
      <c r="M27" s="459">
        <v>0</v>
      </c>
      <c r="N27" s="460">
        <v>0</v>
      </c>
      <c r="O27" s="461">
        <v>0</v>
      </c>
      <c r="P27" s="462">
        <v>0</v>
      </c>
      <c r="Q27" s="463"/>
      <c r="R27" s="464"/>
      <c r="S27" s="465"/>
      <c r="T27" s="466"/>
      <c r="U27" s="467"/>
      <c r="V27" s="468"/>
      <c r="W27" s="469"/>
      <c r="X27" s="344"/>
      <c r="Y27" s="513" t="s">
        <v>39</v>
      </c>
      <c r="Z27" s="470">
        <v>0</v>
      </c>
      <c r="AA27" s="471">
        <v>0</v>
      </c>
      <c r="AB27" s="472">
        <v>0</v>
      </c>
      <c r="AC27" s="452">
        <v>0</v>
      </c>
      <c r="AD27" s="473">
        <v>0</v>
      </c>
      <c r="AE27" s="454">
        <v>0</v>
      </c>
      <c r="AF27" s="455">
        <v>1</v>
      </c>
      <c r="AG27" s="456">
        <v>0</v>
      </c>
      <c r="AH27" s="457">
        <v>20</v>
      </c>
      <c r="AI27" s="514">
        <v>0</v>
      </c>
      <c r="AJ27" s="474">
        <v>102</v>
      </c>
      <c r="AK27" s="475">
        <v>5</v>
      </c>
      <c r="AL27" s="476">
        <v>0</v>
      </c>
      <c r="AM27" s="477">
        <v>0</v>
      </c>
      <c r="AN27" s="469"/>
      <c r="AO27" s="344"/>
      <c r="AP27" s="513" t="s">
        <v>39</v>
      </c>
      <c r="AQ27" s="478">
        <v>0</v>
      </c>
      <c r="AR27" s="479">
        <v>0</v>
      </c>
      <c r="AS27" s="480">
        <v>0</v>
      </c>
      <c r="AT27" s="481">
        <v>0</v>
      </c>
      <c r="AU27" s="482">
        <v>0</v>
      </c>
      <c r="AV27" s="454">
        <v>0</v>
      </c>
      <c r="AW27" s="455">
        <v>3</v>
      </c>
      <c r="AX27" s="483">
        <v>0</v>
      </c>
      <c r="AY27" s="484">
        <v>21</v>
      </c>
      <c r="AZ27" s="515">
        <v>102</v>
      </c>
      <c r="BA27" s="486">
        <v>0</v>
      </c>
      <c r="BB27" s="487"/>
      <c r="BC27" s="461"/>
      <c r="BD27" s="488"/>
      <c r="BE27" s="469"/>
    </row>
    <row r="28" spans="1:57" ht="8.25" customHeight="1" thickBot="1" x14ac:dyDescent="0.3">
      <c r="A28" s="344"/>
      <c r="B28" s="516"/>
      <c r="C28" s="490"/>
      <c r="D28" s="491"/>
      <c r="E28" s="492"/>
      <c r="F28" s="493"/>
      <c r="G28" s="494"/>
      <c r="H28" s="495"/>
      <c r="I28" s="496"/>
      <c r="J28" s="497"/>
      <c r="K28" s="497"/>
      <c r="L28" s="498"/>
      <c r="M28" s="499"/>
      <c r="N28" s="500"/>
      <c r="O28" s="501"/>
      <c r="P28" s="502"/>
      <c r="Q28" s="503"/>
      <c r="R28" s="504"/>
      <c r="S28" s="505"/>
      <c r="T28" s="506"/>
      <c r="U28" s="507"/>
      <c r="V28" s="508"/>
      <c r="W28" s="509"/>
      <c r="X28" s="344"/>
      <c r="Y28" s="516"/>
      <c r="Z28" s="510"/>
      <c r="AA28" s="511"/>
      <c r="AB28" s="492"/>
      <c r="AC28" s="493"/>
      <c r="AD28" s="494"/>
      <c r="AE28" s="495"/>
      <c r="AF28" s="496"/>
      <c r="AG28" s="497"/>
      <c r="AH28" s="497"/>
      <c r="AI28" s="498"/>
      <c r="AJ28" s="499"/>
      <c r="AK28" s="500"/>
      <c r="AL28" s="501"/>
      <c r="AM28" s="502"/>
      <c r="AN28" s="509"/>
      <c r="AO28" s="344"/>
      <c r="AP28" s="516"/>
      <c r="AQ28" s="512"/>
      <c r="AR28" s="511"/>
      <c r="AS28" s="492"/>
      <c r="AT28" s="493"/>
      <c r="AU28" s="494"/>
      <c r="AV28" s="495"/>
      <c r="AW28" s="496"/>
      <c r="AX28" s="497"/>
      <c r="AY28" s="497"/>
      <c r="AZ28" s="498"/>
      <c r="BA28" s="499"/>
      <c r="BB28" s="500"/>
      <c r="BC28" s="501"/>
      <c r="BD28" s="502"/>
      <c r="BE28" s="509"/>
    </row>
    <row r="29" spans="1:57" ht="21.95" customHeight="1" thickBot="1" x14ac:dyDescent="0.3">
      <c r="A29" s="344"/>
      <c r="B29" s="513" t="s">
        <v>40</v>
      </c>
      <c r="C29" s="449">
        <f>SUM('(14.3) Antriebsart Benzin'!L30)</f>
        <v>103064</v>
      </c>
      <c r="D29" s="450">
        <f>SUM('(14.2) Antriebsart Diesel'!L30)</f>
        <v>117655</v>
      </c>
      <c r="E29" s="451">
        <v>4</v>
      </c>
      <c r="F29" s="452">
        <f>SUM('(14.1) Antriebsart Elektro'!L30)</f>
        <v>2354</v>
      </c>
      <c r="G29" s="453">
        <v>5</v>
      </c>
      <c r="H29" s="454">
        <v>1425</v>
      </c>
      <c r="I29" s="455">
        <v>116</v>
      </c>
      <c r="J29" s="456">
        <v>593</v>
      </c>
      <c r="K29" s="457">
        <v>147</v>
      </c>
      <c r="L29" s="514">
        <v>123</v>
      </c>
      <c r="M29" s="459">
        <v>0</v>
      </c>
      <c r="N29" s="460">
        <v>0</v>
      </c>
      <c r="O29" s="461">
        <v>0</v>
      </c>
      <c r="P29" s="462">
        <v>0</v>
      </c>
      <c r="Q29" s="463"/>
      <c r="R29" s="464"/>
      <c r="S29" s="465"/>
      <c r="T29" s="466"/>
      <c r="U29" s="467"/>
      <c r="V29" s="468"/>
      <c r="W29" s="469"/>
      <c r="X29" s="344"/>
      <c r="Y29" s="513" t="s">
        <v>40</v>
      </c>
      <c r="Z29" s="470">
        <v>0</v>
      </c>
      <c r="AA29" s="471">
        <v>0</v>
      </c>
      <c r="AB29" s="472">
        <v>0</v>
      </c>
      <c r="AC29" s="452">
        <v>0</v>
      </c>
      <c r="AD29" s="473">
        <v>0</v>
      </c>
      <c r="AE29" s="454">
        <v>0</v>
      </c>
      <c r="AF29" s="455">
        <v>1</v>
      </c>
      <c r="AG29" s="456">
        <v>0</v>
      </c>
      <c r="AH29" s="457">
        <v>19</v>
      </c>
      <c r="AI29" s="514">
        <v>0</v>
      </c>
      <c r="AJ29" s="474">
        <v>107</v>
      </c>
      <c r="AK29" s="475">
        <v>6</v>
      </c>
      <c r="AL29" s="476">
        <v>0</v>
      </c>
      <c r="AM29" s="477">
        <v>0</v>
      </c>
      <c r="AN29" s="469"/>
      <c r="AO29" s="344"/>
      <c r="AP29" s="513" t="s">
        <v>40</v>
      </c>
      <c r="AQ29" s="478">
        <v>0</v>
      </c>
      <c r="AR29" s="479">
        <v>0</v>
      </c>
      <c r="AS29" s="480">
        <v>0</v>
      </c>
      <c r="AT29" s="481">
        <v>0</v>
      </c>
      <c r="AU29" s="482">
        <v>0</v>
      </c>
      <c r="AV29" s="454">
        <v>0</v>
      </c>
      <c r="AW29" s="455">
        <v>3</v>
      </c>
      <c r="AX29" s="483">
        <v>0</v>
      </c>
      <c r="AY29" s="484">
        <v>8</v>
      </c>
      <c r="AZ29" s="515">
        <v>108</v>
      </c>
      <c r="BA29" s="486">
        <v>0</v>
      </c>
      <c r="BB29" s="487"/>
      <c r="BC29" s="461"/>
      <c r="BD29" s="488"/>
      <c r="BE29" s="469"/>
    </row>
    <row r="30" spans="1:57" ht="14.25" customHeight="1" thickBot="1" x14ac:dyDescent="0.25">
      <c r="A30" s="344"/>
      <c r="B30" s="533"/>
      <c r="C30" s="534"/>
      <c r="D30" s="535"/>
      <c r="E30" s="536"/>
      <c r="F30" s="536"/>
      <c r="G30" s="536"/>
      <c r="H30" s="536"/>
      <c r="I30" s="536"/>
      <c r="J30" s="537"/>
      <c r="K30" s="537"/>
      <c r="L30" s="538"/>
      <c r="M30" s="539"/>
      <c r="N30" s="540"/>
      <c r="O30" s="536"/>
      <c r="P30" s="536"/>
      <c r="Q30" s="536"/>
      <c r="R30" s="536"/>
      <c r="S30" s="536"/>
      <c r="T30" s="537"/>
      <c r="U30" s="541"/>
      <c r="V30" s="316"/>
      <c r="W30" s="542"/>
      <c r="X30" s="344"/>
      <c r="Y30" s="533"/>
      <c r="Z30" s="543"/>
      <c r="AA30" s="544"/>
      <c r="AB30" s="536"/>
      <c r="AC30" s="536"/>
      <c r="AD30" s="536"/>
      <c r="AE30" s="536"/>
      <c r="AF30" s="536"/>
      <c r="AG30" s="537"/>
      <c r="AH30" s="537"/>
      <c r="AI30" s="538"/>
      <c r="AJ30" s="539"/>
      <c r="AK30" s="540"/>
      <c r="AL30" s="536"/>
      <c r="AM30" s="536"/>
      <c r="AN30" s="542"/>
      <c r="AO30" s="344"/>
      <c r="AP30" s="533"/>
      <c r="AQ30" s="536"/>
      <c r="AR30" s="544"/>
      <c r="AS30" s="536"/>
      <c r="AT30" s="536"/>
      <c r="AU30" s="536"/>
      <c r="AV30" s="536"/>
      <c r="AW30" s="536"/>
      <c r="AX30" s="537"/>
      <c r="AY30" s="537"/>
      <c r="AZ30" s="538"/>
      <c r="BA30" s="539"/>
      <c r="BB30" s="540"/>
      <c r="BC30" s="536"/>
      <c r="BD30" s="536"/>
      <c r="BE30" s="542"/>
    </row>
    <row r="31" spans="1:57" ht="25.5" customHeight="1" thickBot="1" x14ac:dyDescent="0.4">
      <c r="A31" s="344"/>
      <c r="B31" s="442"/>
      <c r="C31" s="545"/>
      <c r="D31" s="546"/>
      <c r="E31" s="547"/>
      <c r="F31" s="547"/>
      <c r="G31" s="547"/>
      <c r="H31" s="547"/>
      <c r="I31" s="547"/>
      <c r="J31" s="442"/>
      <c r="K31" s="442"/>
      <c r="L31" s="548"/>
      <c r="M31" s="549"/>
      <c r="N31" s="550"/>
      <c r="O31" s="547"/>
      <c r="P31" s="547"/>
      <c r="Q31" s="547"/>
      <c r="R31" s="547"/>
      <c r="S31" s="547"/>
      <c r="T31" s="442"/>
      <c r="U31" s="402">
        <f>SUM($U7:$U29)</f>
        <v>0</v>
      </c>
      <c r="V31" s="551"/>
      <c r="W31" s="552"/>
      <c r="X31" s="344"/>
      <c r="Y31" s="442"/>
      <c r="Z31" s="553"/>
      <c r="AA31" s="554"/>
      <c r="AB31" s="547"/>
      <c r="AC31" s="547"/>
      <c r="AD31" s="547"/>
      <c r="AE31" s="547"/>
      <c r="AF31" s="547"/>
      <c r="AG31" s="442"/>
      <c r="AH31" s="442"/>
      <c r="AI31" s="548"/>
      <c r="AJ31" s="549"/>
      <c r="AK31" s="550"/>
      <c r="AL31" s="547"/>
      <c r="AM31" s="547"/>
      <c r="AN31" s="552"/>
      <c r="AO31" s="344"/>
      <c r="AP31" s="442"/>
      <c r="AQ31" s="547"/>
      <c r="AR31" s="554"/>
      <c r="AS31" s="547"/>
      <c r="AT31" s="547"/>
      <c r="AU31" s="547"/>
      <c r="AV31" s="547"/>
      <c r="AW31" s="547"/>
      <c r="AX31" s="442"/>
      <c r="AY31" s="442" t="s">
        <v>82</v>
      </c>
      <c r="AZ31" s="548"/>
      <c r="BA31" s="555">
        <f>SUM(BA7,BA9,BA11,BA13,BA15,BA17,BA19,BA21,BA23,BA25,BA27,BA29)</f>
        <v>0</v>
      </c>
      <c r="BB31" s="550"/>
      <c r="BC31" s="547"/>
      <c r="BD31" s="547"/>
      <c r="BE31" s="552"/>
    </row>
    <row r="32" spans="1:57" ht="15.75" thickBot="1" x14ac:dyDescent="0.3">
      <c r="A32" s="344"/>
      <c r="B32" s="324"/>
      <c r="C32" s="556"/>
      <c r="D32" s="557"/>
      <c r="E32" s="348"/>
      <c r="F32" s="349"/>
      <c r="G32" s="350"/>
      <c r="H32" s="351" t="s">
        <v>46</v>
      </c>
      <c r="I32" s="352" t="s">
        <v>46</v>
      </c>
      <c r="J32" s="353" t="s">
        <v>83</v>
      </c>
      <c r="K32" s="354" t="s">
        <v>48</v>
      </c>
      <c r="L32" s="355" t="s">
        <v>83</v>
      </c>
      <c r="M32" s="356" t="s">
        <v>49</v>
      </c>
      <c r="N32" s="357" t="s">
        <v>83</v>
      </c>
      <c r="O32" s="347" t="s">
        <v>50</v>
      </c>
      <c r="P32" s="358" t="s">
        <v>50</v>
      </c>
      <c r="Q32" s="558"/>
      <c r="R32" s="399"/>
      <c r="S32" s="400"/>
      <c r="T32" s="559"/>
      <c r="U32" s="402"/>
      <c r="V32" s="560"/>
      <c r="W32" s="404"/>
      <c r="X32" s="344"/>
      <c r="Y32" s="324"/>
      <c r="Z32" s="561" t="s">
        <v>51</v>
      </c>
      <c r="AA32" s="365" t="s">
        <v>51</v>
      </c>
      <c r="AB32" s="366" t="s">
        <v>51</v>
      </c>
      <c r="AC32" s="349" t="s">
        <v>51</v>
      </c>
      <c r="AD32" s="367" t="s">
        <v>83</v>
      </c>
      <c r="AE32" s="351" t="s">
        <v>52</v>
      </c>
      <c r="AF32" s="352" t="s">
        <v>46</v>
      </c>
      <c r="AG32" s="353" t="s">
        <v>83</v>
      </c>
      <c r="AH32" s="354" t="s">
        <v>46</v>
      </c>
      <c r="AI32" s="355" t="s">
        <v>83</v>
      </c>
      <c r="AJ32" s="368" t="s">
        <v>84</v>
      </c>
      <c r="AK32" s="369" t="s">
        <v>85</v>
      </c>
      <c r="AL32" s="370" t="s">
        <v>55</v>
      </c>
      <c r="AM32" s="371" t="s">
        <v>86</v>
      </c>
      <c r="AN32" s="404"/>
      <c r="AO32" s="344"/>
      <c r="AP32" s="324"/>
      <c r="AQ32" s="372" t="s">
        <v>87</v>
      </c>
      <c r="AR32" s="373" t="s">
        <v>58</v>
      </c>
      <c r="AS32" s="374" t="s">
        <v>59</v>
      </c>
      <c r="AT32" s="375" t="s">
        <v>60</v>
      </c>
      <c r="AU32" s="376" t="s">
        <v>61</v>
      </c>
      <c r="AV32" s="351" t="s">
        <v>62</v>
      </c>
      <c r="AW32" s="352" t="s">
        <v>63</v>
      </c>
      <c r="AX32" s="562" t="s">
        <v>64</v>
      </c>
      <c r="AY32" s="1383">
        <f>SUM(AY7,AY9,AY11,AY13,AY15,AY17,AY19,AY21,AY23,AY25,AY27,AY29)</f>
        <v>111</v>
      </c>
      <c r="AZ32" s="1385"/>
      <c r="BA32" s="563" t="s">
        <v>88</v>
      </c>
      <c r="BB32" s="382"/>
      <c r="BC32" s="383"/>
      <c r="BD32" s="383"/>
      <c r="BE32" s="404"/>
    </row>
    <row r="33" spans="1:57" ht="18.75" thickBot="1" x14ac:dyDescent="0.3">
      <c r="A33" s="317"/>
      <c r="B33" s="564" t="s">
        <v>89</v>
      </c>
      <c r="C33" s="385" t="s">
        <v>46</v>
      </c>
      <c r="D33" s="386" t="s">
        <v>66</v>
      </c>
      <c r="E33" s="387" t="s">
        <v>67</v>
      </c>
      <c r="F33" s="388" t="s">
        <v>68</v>
      </c>
      <c r="G33" s="389" t="s">
        <v>69</v>
      </c>
      <c r="H33" s="377" t="s">
        <v>69</v>
      </c>
      <c r="I33" s="390" t="s">
        <v>70</v>
      </c>
      <c r="J33" s="391" t="s">
        <v>71</v>
      </c>
      <c r="K33" s="392" t="s">
        <v>72</v>
      </c>
      <c r="L33" s="393" t="s">
        <v>73</v>
      </c>
      <c r="M33" s="394" t="s">
        <v>74</v>
      </c>
      <c r="N33" s="395" t="s">
        <v>50</v>
      </c>
      <c r="O33" s="396" t="s">
        <v>46</v>
      </c>
      <c r="P33" s="397" t="s">
        <v>71</v>
      </c>
      <c r="Q33" s="565"/>
      <c r="R33" s="566"/>
      <c r="S33" s="566"/>
      <c r="T33" s="567"/>
      <c r="U33" s="568"/>
      <c r="V33" s="569"/>
      <c r="W33" s="316"/>
      <c r="X33" s="317"/>
      <c r="Y33" s="564" t="s">
        <v>89</v>
      </c>
      <c r="Z33" s="405" t="s">
        <v>50</v>
      </c>
      <c r="AA33" s="406" t="s">
        <v>46</v>
      </c>
      <c r="AB33" s="407" t="s">
        <v>75</v>
      </c>
      <c r="AC33" s="408" t="s">
        <v>62</v>
      </c>
      <c r="AD33" s="409" t="s">
        <v>76</v>
      </c>
      <c r="AE33" s="377"/>
      <c r="AF33" s="390" t="s">
        <v>52</v>
      </c>
      <c r="AG33" s="391" t="s">
        <v>77</v>
      </c>
      <c r="AH33" s="392" t="s">
        <v>62</v>
      </c>
      <c r="AI33" s="393" t="s">
        <v>69</v>
      </c>
      <c r="AJ33" s="410" t="s">
        <v>78</v>
      </c>
      <c r="AK33" s="411" t="s">
        <v>78</v>
      </c>
      <c r="AL33" s="412" t="s">
        <v>78</v>
      </c>
      <c r="AM33" s="413" t="s">
        <v>78</v>
      </c>
      <c r="AN33" s="316"/>
      <c r="AO33" s="317"/>
      <c r="AP33" s="564" t="s">
        <v>89</v>
      </c>
      <c r="AQ33" s="414" t="s">
        <v>78</v>
      </c>
      <c r="AR33" s="415" t="s">
        <v>78</v>
      </c>
      <c r="AS33" s="416" t="s">
        <v>79</v>
      </c>
      <c r="AT33" s="417" t="s">
        <v>72</v>
      </c>
      <c r="AU33" s="418" t="s">
        <v>80</v>
      </c>
      <c r="AV33" s="377"/>
      <c r="AW33" s="390"/>
      <c r="AX33" s="570"/>
      <c r="AY33" s="1384"/>
      <c r="AZ33" s="1386"/>
      <c r="BA33" s="571" t="s">
        <v>90</v>
      </c>
      <c r="BB33" s="423"/>
      <c r="BC33" s="396"/>
      <c r="BD33" s="424"/>
      <c r="BE33" s="316"/>
    </row>
    <row r="34" spans="1:57" ht="2.25" customHeight="1" thickBot="1" x14ac:dyDescent="0.25">
      <c r="A34" s="572"/>
      <c r="B34" s="573"/>
      <c r="C34" s="574"/>
      <c r="D34" s="575"/>
      <c r="E34" s="576"/>
      <c r="F34" s="577"/>
      <c r="G34" s="578"/>
      <c r="H34" s="579"/>
      <c r="I34" s="580"/>
      <c r="J34" s="581"/>
      <c r="K34" s="582"/>
      <c r="L34" s="583"/>
      <c r="M34" s="573"/>
      <c r="N34" s="584"/>
      <c r="O34" s="585"/>
      <c r="P34" s="586"/>
      <c r="Q34" s="587"/>
      <c r="R34" s="588"/>
      <c r="S34" s="588"/>
      <c r="T34" s="589"/>
      <c r="U34" s="316"/>
      <c r="V34" s="590"/>
      <c r="W34" s="316"/>
      <c r="X34" s="572"/>
      <c r="Y34" s="573"/>
      <c r="Z34" s="574"/>
      <c r="AA34" s="575"/>
      <c r="AB34" s="576"/>
      <c r="AC34" s="577"/>
      <c r="AD34" s="578"/>
      <c r="AE34" s="579"/>
      <c r="AF34" s="580"/>
      <c r="AG34" s="581"/>
      <c r="AH34" s="582"/>
      <c r="AI34" s="583"/>
      <c r="AJ34" s="573"/>
      <c r="AK34" s="584"/>
      <c r="AL34" s="585"/>
      <c r="AM34" s="586"/>
      <c r="AN34" s="316"/>
      <c r="AO34" s="572"/>
      <c r="AP34" s="573"/>
      <c r="AQ34" s="574"/>
      <c r="AR34" s="575"/>
      <c r="AS34" s="576"/>
      <c r="AT34" s="577"/>
      <c r="AU34" s="578"/>
      <c r="AV34" s="579"/>
      <c r="AW34" s="580"/>
      <c r="AX34" s="581"/>
      <c r="AY34" s="582"/>
      <c r="AZ34" s="583"/>
      <c r="BA34" s="573"/>
      <c r="BB34" s="584"/>
      <c r="BC34" s="585"/>
      <c r="BD34" s="586"/>
      <c r="BE34" s="316"/>
    </row>
    <row r="35" spans="1:57" ht="15" thickBot="1" x14ac:dyDescent="0.25">
      <c r="A35" s="591"/>
      <c r="B35" s="592"/>
      <c r="C35" s="592"/>
      <c r="D35" s="592"/>
      <c r="E35" s="593" t="s">
        <v>24</v>
      </c>
      <c r="F35" s="594" t="s">
        <v>28</v>
      </c>
      <c r="G35" s="593" t="s">
        <v>29</v>
      </c>
      <c r="H35" s="594" t="s">
        <v>30</v>
      </c>
      <c r="I35" s="593" t="s">
        <v>31</v>
      </c>
      <c r="J35" s="594" t="s">
        <v>32</v>
      </c>
      <c r="K35" s="593" t="s">
        <v>35</v>
      </c>
      <c r="L35" s="594" t="s">
        <v>36</v>
      </c>
      <c r="M35" s="593" t="s">
        <v>91</v>
      </c>
      <c r="N35" s="594" t="s">
        <v>38</v>
      </c>
      <c r="O35" s="593" t="s">
        <v>92</v>
      </c>
      <c r="P35" s="1387" t="s">
        <v>93</v>
      </c>
      <c r="Q35" s="1388"/>
      <c r="R35" s="1388"/>
      <c r="S35" s="1388"/>
      <c r="T35" s="1388"/>
      <c r="U35" s="1388"/>
      <c r="V35" s="1388"/>
      <c r="W35" s="1389"/>
      <c r="X35" s="591"/>
      <c r="Y35" s="592"/>
      <c r="Z35" s="592"/>
      <c r="AA35" s="592"/>
      <c r="AB35" s="593" t="s">
        <v>24</v>
      </c>
      <c r="AC35" s="594" t="s">
        <v>28</v>
      </c>
      <c r="AD35" s="593" t="s">
        <v>29</v>
      </c>
      <c r="AE35" s="594" t="s">
        <v>30</v>
      </c>
      <c r="AF35" s="593" t="s">
        <v>31</v>
      </c>
      <c r="AG35" s="594" t="s">
        <v>32</v>
      </c>
      <c r="AH35" s="593" t="s">
        <v>35</v>
      </c>
      <c r="AI35" s="594" t="s">
        <v>36</v>
      </c>
      <c r="AJ35" s="593" t="s">
        <v>91</v>
      </c>
      <c r="AK35" s="594" t="s">
        <v>38</v>
      </c>
      <c r="AL35" s="593" t="s">
        <v>92</v>
      </c>
      <c r="AM35" s="1387" t="s">
        <v>93</v>
      </c>
      <c r="AN35" s="1389"/>
      <c r="AO35" s="591"/>
      <c r="AP35" s="592"/>
      <c r="AQ35" s="592"/>
      <c r="AR35" s="592"/>
      <c r="AS35" s="593" t="s">
        <v>24</v>
      </c>
      <c r="AT35" s="594" t="s">
        <v>28</v>
      </c>
      <c r="AU35" s="593" t="s">
        <v>29</v>
      </c>
      <c r="AV35" s="594" t="s">
        <v>30</v>
      </c>
      <c r="AW35" s="593" t="s">
        <v>31</v>
      </c>
      <c r="AX35" s="594" t="s">
        <v>32</v>
      </c>
      <c r="AY35" s="593" t="s">
        <v>35</v>
      </c>
      <c r="AZ35" s="594" t="s">
        <v>36</v>
      </c>
      <c r="BA35" s="593" t="s">
        <v>91</v>
      </c>
      <c r="BB35" s="594" t="s">
        <v>38</v>
      </c>
      <c r="BC35" s="593" t="s">
        <v>92</v>
      </c>
      <c r="BD35" s="1387" t="s">
        <v>93</v>
      </c>
      <c r="BE35" s="1389"/>
    </row>
    <row r="36" spans="1:57" ht="15" customHeight="1" x14ac:dyDescent="0.25">
      <c r="A36" s="595"/>
      <c r="B36" s="596" t="s">
        <v>94</v>
      </c>
      <c r="C36" s="596"/>
      <c r="D36" s="596"/>
      <c r="E36" s="1381">
        <f>SUM(F7,J7,L7,N7,P7,Z7,AA7,AB7,AC7,AD7,AG7,AI7,AJ7,AK7,AL7,AM7,AQ7,AR7,AS7,AU7)</f>
        <v>1404</v>
      </c>
      <c r="F36" s="1381">
        <f>SUM(F9,J9,L9,N9,P9,Z9,AA9,AB9,AC9,AD9,AG9,AI9,AJ9,AK9,AL9,AM9,AQ9,AR9,AS9,AU9)</f>
        <v>1537</v>
      </c>
      <c r="G36" s="1381">
        <f>SUM(F11,J11,L11,N11,P11,Z11,AA11,AB11,AC11,AD11,AG11,AI11,AJ11,AK11,AL11,AM11,AQ11,AR11,AS11,AU11)</f>
        <v>1633</v>
      </c>
      <c r="H36" s="1381">
        <f>SUM(F13,J13,L13,N13,P13,Z13,AA13,AB13,AC13,AD13,AG13,AI13,AJ13,AK13,AL13,AM13,AQ13,AR13,AS13,AU13)</f>
        <v>1722</v>
      </c>
      <c r="I36" s="1381">
        <f>SUM(F15,J15,L15,N15,P15,Z15,AA15,AB15,AC15,AD15,AG15,AI15,AJ15,AK15,AL15,AM15,AQ15,AR15,AS15,AU15)</f>
        <v>1829</v>
      </c>
      <c r="J36" s="1381">
        <f>SUM(F17,J17,L17,N17,P17,Z17,AA17,AB17,AC17,AD17,AG17,AI17,AJ17,AK17,AL17,AM17,AQ17,AR17,AS17,AU17)</f>
        <v>1984</v>
      </c>
      <c r="K36" s="1381">
        <f>SUM(F19,J19,L19,N19,P19,Z19,AA19,AB19,AC19,AD19,AG19,AI19,AJ19,AK19,AL19,AM19,AQ19,AR19,AS19,AU19)</f>
        <v>2112</v>
      </c>
      <c r="L36" s="1381">
        <f>SUM(F21,J21,L21,N21,P21,Z21,AA21,AB21,AC21,AD21,AG21,AI21,AJ21,AK21,AL21,AM21,AQ21,AR21,AS21,AU21)</f>
        <v>2194</v>
      </c>
      <c r="M36" s="1381">
        <f>SUM(F23,J23,L23,N23,P23,Z23,AA23,AB23,AC23,AD23,AG23,AI23,AJ23,AK23,AL23,AM23,AQ23,AR23,AS23,AU23)</f>
        <v>2250</v>
      </c>
      <c r="N36" s="1381">
        <f>SUM(F25,J25,L25,N25,P25,Z25,AA25,AB25,AC25,AD25,AG25,AI25,AJ25,AK25,AL25,AM25,AQ25,AR25,AS25,AU25)</f>
        <v>2536</v>
      </c>
      <c r="O36" s="1391">
        <f>SUM(F27,J27,L27,N27,P27,Z27,AA27,AB27,AC27,AD27,AG27,AI27,AJ27,AK27,AL27,AM27,AQ27,AR27,AS27,AU27)</f>
        <v>2942</v>
      </c>
      <c r="P36" s="1391">
        <f>SUM(F29,J29,L29,N29,P29,Z29,AA29,AB29,AC29,AD29,AG29,AI29,AJ29,AK29,AL29,AM29,AQ29,AR29,AS29,AU29)</f>
        <v>3183</v>
      </c>
      <c r="Q36" s="1393"/>
      <c r="R36" s="1393"/>
      <c r="S36" s="1393"/>
      <c r="T36" s="1393"/>
      <c r="U36" s="1393"/>
      <c r="V36" s="1393"/>
      <c r="W36" s="1394"/>
      <c r="X36" s="595"/>
      <c r="Y36" s="596" t="s">
        <v>95</v>
      </c>
      <c r="Z36" s="596"/>
      <c r="AA36" s="596"/>
      <c r="AB36" s="1381">
        <f t="shared" ref="AB36:AM36" si="0">SUM(E36)</f>
        <v>1404</v>
      </c>
      <c r="AC36" s="1381">
        <f t="shared" si="0"/>
        <v>1537</v>
      </c>
      <c r="AD36" s="1381">
        <f t="shared" si="0"/>
        <v>1633</v>
      </c>
      <c r="AE36" s="1381">
        <f t="shared" si="0"/>
        <v>1722</v>
      </c>
      <c r="AF36" s="1381">
        <f t="shared" si="0"/>
        <v>1829</v>
      </c>
      <c r="AG36" s="1381">
        <f t="shared" si="0"/>
        <v>1984</v>
      </c>
      <c r="AH36" s="1381">
        <f t="shared" si="0"/>
        <v>2112</v>
      </c>
      <c r="AI36" s="1381">
        <f t="shared" si="0"/>
        <v>2194</v>
      </c>
      <c r="AJ36" s="1381">
        <f t="shared" si="0"/>
        <v>2250</v>
      </c>
      <c r="AK36" s="1381">
        <f t="shared" si="0"/>
        <v>2536</v>
      </c>
      <c r="AL36" s="1381">
        <f t="shared" si="0"/>
        <v>2942</v>
      </c>
      <c r="AM36" s="1391">
        <f t="shared" si="0"/>
        <v>3183</v>
      </c>
      <c r="AN36" s="1394"/>
      <c r="AO36" s="595"/>
      <c r="AP36" s="596" t="s">
        <v>96</v>
      </c>
      <c r="AQ36" s="596"/>
      <c r="AR36" s="596"/>
      <c r="AS36" s="1381">
        <f t="shared" ref="AS36:BD36" si="1">SUM(AB36)</f>
        <v>1404</v>
      </c>
      <c r="AT36" s="1381">
        <f t="shared" si="1"/>
        <v>1537</v>
      </c>
      <c r="AU36" s="1381">
        <f t="shared" si="1"/>
        <v>1633</v>
      </c>
      <c r="AV36" s="1381">
        <f t="shared" si="1"/>
        <v>1722</v>
      </c>
      <c r="AW36" s="1381">
        <f t="shared" si="1"/>
        <v>1829</v>
      </c>
      <c r="AX36" s="1381">
        <f t="shared" si="1"/>
        <v>1984</v>
      </c>
      <c r="AY36" s="1381">
        <f t="shared" si="1"/>
        <v>2112</v>
      </c>
      <c r="AZ36" s="1381">
        <f t="shared" si="1"/>
        <v>2194</v>
      </c>
      <c r="BA36" s="1381">
        <f t="shared" si="1"/>
        <v>2250</v>
      </c>
      <c r="BB36" s="1381">
        <f t="shared" si="1"/>
        <v>2536</v>
      </c>
      <c r="BC36" s="1391">
        <f t="shared" si="1"/>
        <v>2942</v>
      </c>
      <c r="BD36" s="1391">
        <f t="shared" si="1"/>
        <v>3183</v>
      </c>
      <c r="BE36" s="1394"/>
    </row>
    <row r="37" spans="1:57" ht="15.75" customHeight="1" thickBot="1" x14ac:dyDescent="0.3">
      <c r="A37" s="597"/>
      <c r="B37" s="598" t="s">
        <v>97</v>
      </c>
      <c r="C37" s="598"/>
      <c r="D37" s="598"/>
      <c r="E37" s="1382"/>
      <c r="F37" s="1382"/>
      <c r="G37" s="1382"/>
      <c r="H37" s="1382"/>
      <c r="I37" s="1382"/>
      <c r="J37" s="1382"/>
      <c r="K37" s="1382"/>
      <c r="L37" s="1390"/>
      <c r="M37" s="1382"/>
      <c r="N37" s="1382"/>
      <c r="O37" s="1392"/>
      <c r="P37" s="1392"/>
      <c r="Q37" s="1395"/>
      <c r="R37" s="1395"/>
      <c r="S37" s="1395"/>
      <c r="T37" s="1395"/>
      <c r="U37" s="1395"/>
      <c r="V37" s="1395"/>
      <c r="W37" s="1396"/>
      <c r="X37" s="597"/>
      <c r="Y37" s="598" t="s">
        <v>97</v>
      </c>
      <c r="Z37" s="598"/>
      <c r="AA37" s="598"/>
      <c r="AB37" s="1382"/>
      <c r="AC37" s="1382"/>
      <c r="AD37" s="1382"/>
      <c r="AE37" s="1382"/>
      <c r="AF37" s="1382"/>
      <c r="AG37" s="1382"/>
      <c r="AH37" s="1382"/>
      <c r="AI37" s="1382"/>
      <c r="AJ37" s="1382"/>
      <c r="AK37" s="1382"/>
      <c r="AL37" s="1382"/>
      <c r="AM37" s="1392"/>
      <c r="AN37" s="1396"/>
      <c r="AO37" s="597"/>
      <c r="AP37" s="598" t="s">
        <v>97</v>
      </c>
      <c r="AQ37" s="598"/>
      <c r="AR37" s="598"/>
      <c r="AS37" s="1382"/>
      <c r="AT37" s="1382"/>
      <c r="AU37" s="1382"/>
      <c r="AV37" s="1382"/>
      <c r="AW37" s="1382"/>
      <c r="AX37" s="1382"/>
      <c r="AY37" s="1382"/>
      <c r="AZ37" s="1382"/>
      <c r="BA37" s="1382"/>
      <c r="BB37" s="1382"/>
      <c r="BC37" s="1392"/>
      <c r="BD37" s="1392"/>
      <c r="BE37" s="1396"/>
    </row>
    <row r="38" spans="1:57" ht="18.75" thickBot="1" x14ac:dyDescent="0.3">
      <c r="A38" s="346"/>
      <c r="B38" s="599" t="s">
        <v>98</v>
      </c>
      <c r="C38" s="599"/>
      <c r="D38" s="599"/>
      <c r="E38" s="599"/>
      <c r="F38" s="600"/>
      <c r="G38" s="601" t="s">
        <v>99</v>
      </c>
      <c r="H38" s="602"/>
      <c r="I38" s="602"/>
      <c r="J38" s="602"/>
      <c r="K38" s="602"/>
      <c r="L38" s="603"/>
      <c r="M38" s="604" t="s">
        <v>100</v>
      </c>
      <c r="N38" s="605"/>
      <c r="O38" s="605"/>
      <c r="P38" s="606"/>
      <c r="Q38" s="348"/>
      <c r="R38" s="607"/>
      <c r="S38" s="348"/>
      <c r="T38" s="348"/>
      <c r="U38" s="608"/>
      <c r="V38" s="348"/>
      <c r="W38" s="609"/>
      <c r="X38" s="346"/>
      <c r="Y38" s="610" t="s">
        <v>98</v>
      </c>
      <c r="Z38" s="610"/>
      <c r="AA38" s="610"/>
      <c r="AB38" s="610"/>
      <c r="AC38" s="600"/>
      <c r="AD38" s="601" t="s">
        <v>99</v>
      </c>
      <c r="AE38" s="602"/>
      <c r="AF38" s="602"/>
      <c r="AG38" s="602"/>
      <c r="AH38" s="602"/>
      <c r="AI38" s="603"/>
      <c r="AJ38" s="604" t="s">
        <v>100</v>
      </c>
      <c r="AK38" s="605"/>
      <c r="AL38" s="605"/>
      <c r="AM38" s="606"/>
      <c r="AN38" s="609"/>
      <c r="AO38" s="346"/>
      <c r="AP38" s="610" t="s">
        <v>98</v>
      </c>
      <c r="AQ38" s="610"/>
      <c r="AR38" s="610"/>
      <c r="AS38" s="610"/>
      <c r="AT38" s="600"/>
      <c r="AU38" s="601" t="s">
        <v>99</v>
      </c>
      <c r="AV38" s="602"/>
      <c r="AW38" s="602"/>
      <c r="AX38" s="602"/>
      <c r="AY38" s="602"/>
      <c r="AZ38" s="603"/>
      <c r="BA38" s="604" t="s">
        <v>100</v>
      </c>
      <c r="BB38" s="605"/>
      <c r="BC38" s="605"/>
      <c r="BD38" s="606"/>
      <c r="BE38" s="609"/>
    </row>
    <row r="39" spans="1:57" ht="17.25" customHeight="1" thickBot="1" x14ac:dyDescent="0.25">
      <c r="A39" s="611"/>
      <c r="B39" s="612" t="s">
        <v>101</v>
      </c>
      <c r="C39" s="613"/>
      <c r="D39" s="613"/>
      <c r="E39" s="613"/>
      <c r="F39" s="613"/>
      <c r="G39" s="613"/>
      <c r="H39" s="613"/>
      <c r="I39" s="613"/>
      <c r="J39" s="613"/>
      <c r="K39" s="613"/>
      <c r="L39" s="614"/>
      <c r="M39" s="615" t="s">
        <v>102</v>
      </c>
      <c r="N39" s="616"/>
      <c r="O39" s="616"/>
      <c r="P39" s="617"/>
      <c r="Q39" s="618"/>
      <c r="R39" s="618"/>
      <c r="S39" s="618"/>
      <c r="T39" s="618"/>
      <c r="U39" s="618"/>
      <c r="V39" s="618"/>
      <c r="W39" s="619"/>
      <c r="X39" s="611"/>
      <c r="Y39" s="612" t="s">
        <v>101</v>
      </c>
      <c r="Z39" s="613"/>
      <c r="AA39" s="613"/>
      <c r="AB39" s="613"/>
      <c r="AC39" s="613"/>
      <c r="AD39" s="613"/>
      <c r="AE39" s="613"/>
      <c r="AF39" s="613"/>
      <c r="AG39" s="613"/>
      <c r="AH39" s="613"/>
      <c r="AI39" s="614"/>
      <c r="AJ39" s="615" t="s">
        <v>102</v>
      </c>
      <c r="AK39" s="616"/>
      <c r="AL39" s="616"/>
      <c r="AM39" s="617"/>
      <c r="AN39" s="619"/>
      <c r="AO39" s="611"/>
      <c r="AP39" s="612" t="s">
        <v>101</v>
      </c>
      <c r="AQ39" s="613"/>
      <c r="AR39" s="613"/>
      <c r="AS39" s="613"/>
      <c r="AT39" s="613"/>
      <c r="AU39" s="613"/>
      <c r="AV39" s="613"/>
      <c r="AW39" s="613"/>
      <c r="AX39" s="613"/>
      <c r="AY39" s="613"/>
      <c r="AZ39" s="614"/>
      <c r="BA39" s="615" t="s">
        <v>102</v>
      </c>
      <c r="BB39" s="616"/>
      <c r="BC39" s="616"/>
      <c r="BD39" s="617"/>
      <c r="BE39" s="619"/>
    </row>
  </sheetData>
  <mergeCells count="41">
    <mergeCell ref="BD36:BE37"/>
    <mergeCell ref="AX36:AX37"/>
    <mergeCell ref="AY36:AY37"/>
    <mergeCell ref="AZ36:AZ37"/>
    <mergeCell ref="BA36:BA37"/>
    <mergeCell ref="BB36:BB37"/>
    <mergeCell ref="BC36:BC37"/>
    <mergeCell ref="AW36:AW37"/>
    <mergeCell ref="AG36:AG37"/>
    <mergeCell ref="AH36:AH37"/>
    <mergeCell ref="AI36:AI37"/>
    <mergeCell ref="AJ36:AJ37"/>
    <mergeCell ref="AK36:AK37"/>
    <mergeCell ref="AL36:AL37"/>
    <mergeCell ref="AM36:AN37"/>
    <mergeCell ref="AS36:AS37"/>
    <mergeCell ref="AT36:AT37"/>
    <mergeCell ref="AU36:AU37"/>
    <mergeCell ref="AV36:AV37"/>
    <mergeCell ref="AF36:AF37"/>
    <mergeCell ref="J36:J37"/>
    <mergeCell ref="K36:K37"/>
    <mergeCell ref="L36:L37"/>
    <mergeCell ref="M36:M37"/>
    <mergeCell ref="N36:N37"/>
    <mergeCell ref="O36:O37"/>
    <mergeCell ref="P36:W37"/>
    <mergeCell ref="AB36:AB37"/>
    <mergeCell ref="AC36:AC37"/>
    <mergeCell ref="AD36:AD37"/>
    <mergeCell ref="AE36:AE37"/>
    <mergeCell ref="AY32:AY33"/>
    <mergeCell ref="AZ32:AZ33"/>
    <mergeCell ref="P35:W35"/>
    <mergeCell ref="AM35:AN35"/>
    <mergeCell ref="BD35:BE35"/>
    <mergeCell ref="E36:E37"/>
    <mergeCell ref="F36:F37"/>
    <mergeCell ref="G36:G37"/>
    <mergeCell ref="H36:H37"/>
    <mergeCell ref="I36:I37"/>
  </mergeCells>
  <pageMargins left="0.78740157499999996" right="0.78740157499999996" top="0.85" bottom="0.81" header="0.4921259845" footer="0.4921259845"/>
  <pageSetup paperSize="9" scale="8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M40"/>
  <sheetViews>
    <sheetView zoomScale="85" zoomScaleNormal="85" workbookViewId="0">
      <selection activeCell="N5" sqref="N5"/>
    </sheetView>
  </sheetViews>
  <sheetFormatPr baseColWidth="10" defaultRowHeight="12.75" x14ac:dyDescent="0.2"/>
  <cols>
    <col min="1" max="1" width="1" customWidth="1"/>
    <col min="2" max="2" width="13.28515625" customWidth="1"/>
    <col min="3" max="3" width="11.85546875" customWidth="1"/>
    <col min="4" max="6" width="11.7109375" customWidth="1"/>
    <col min="7" max="7" width="13.7109375" customWidth="1"/>
    <col min="8" max="10" width="11.7109375" customWidth="1"/>
    <col min="11" max="11" width="0.85546875" customWidth="1"/>
    <col min="12" max="12" width="13.140625" customWidth="1"/>
    <col min="13" max="13" width="0.7109375" customWidth="1"/>
  </cols>
  <sheetData>
    <row r="1" spans="1:13" ht="27" customHeight="1" thickBot="1" x14ac:dyDescent="0.45">
      <c r="A1" s="620"/>
      <c r="B1" s="621"/>
      <c r="C1" s="622"/>
      <c r="D1" s="622"/>
      <c r="E1" s="623" t="s">
        <v>103</v>
      </c>
      <c r="F1" s="622"/>
      <c r="G1" s="622"/>
      <c r="H1" s="622"/>
      <c r="I1" s="622"/>
      <c r="J1" s="622"/>
      <c r="K1" s="622"/>
      <c r="L1" s="624"/>
      <c r="M1" s="625"/>
    </row>
    <row r="2" spans="1:13" ht="15" hidden="1" customHeight="1" thickBot="1" x14ac:dyDescent="0.25">
      <c r="A2" s="270"/>
      <c r="B2" s="626"/>
      <c r="C2" s="273"/>
      <c r="D2" s="273"/>
      <c r="E2" s="273"/>
      <c r="F2" s="273"/>
      <c r="G2" s="273"/>
      <c r="H2" s="273"/>
      <c r="I2" s="273"/>
      <c r="J2" s="273"/>
      <c r="K2" s="273"/>
      <c r="L2" s="274"/>
      <c r="M2" s="625"/>
    </row>
    <row r="3" spans="1:13" ht="13.5" hidden="1" thickBot="1" x14ac:dyDescent="0.25">
      <c r="A3" s="270"/>
      <c r="B3" s="627" t="s">
        <v>104</v>
      </c>
      <c r="C3" s="272"/>
      <c r="D3" s="272"/>
      <c r="E3" s="272"/>
      <c r="F3" s="277"/>
      <c r="G3" s="277"/>
      <c r="H3" s="277"/>
      <c r="I3" s="277"/>
      <c r="J3" s="277"/>
      <c r="K3" s="277"/>
      <c r="L3" s="278"/>
      <c r="M3" s="625"/>
    </row>
    <row r="4" spans="1:13" ht="23.25" x14ac:dyDescent="0.35">
      <c r="A4" s="270"/>
      <c r="B4" s="628">
        <v>2016</v>
      </c>
      <c r="C4" s="629"/>
      <c r="D4" s="630" t="s">
        <v>105</v>
      </c>
      <c r="E4" s="631"/>
      <c r="F4" s="632"/>
      <c r="G4" s="633" t="s">
        <v>106</v>
      </c>
      <c r="H4" s="634" t="s">
        <v>107</v>
      </c>
      <c r="I4" s="635"/>
      <c r="J4" s="636" t="s">
        <v>108</v>
      </c>
      <c r="K4" s="637"/>
      <c r="L4" s="638" t="s">
        <v>27</v>
      </c>
      <c r="M4" s="625"/>
    </row>
    <row r="5" spans="1:13" ht="28.5" thickBot="1" x14ac:dyDescent="0.45">
      <c r="A5" s="270"/>
      <c r="B5" s="628"/>
      <c r="C5" s="639" t="s">
        <v>2</v>
      </c>
      <c r="D5" s="640" t="s">
        <v>4</v>
      </c>
      <c r="E5" s="641" t="s">
        <v>3</v>
      </c>
      <c r="F5" s="642" t="s">
        <v>18</v>
      </c>
      <c r="G5" s="633" t="s">
        <v>9</v>
      </c>
      <c r="H5" s="643" t="s">
        <v>109</v>
      </c>
      <c r="I5" s="644" t="s">
        <v>11</v>
      </c>
      <c r="J5" s="636" t="s">
        <v>22</v>
      </c>
      <c r="K5" s="637"/>
      <c r="L5" s="638" t="s">
        <v>68</v>
      </c>
      <c r="M5" s="625"/>
    </row>
    <row r="6" spans="1:13" ht="28.5" thickBot="1" x14ac:dyDescent="0.45">
      <c r="A6" s="270"/>
      <c r="B6" s="645" t="s">
        <v>1</v>
      </c>
      <c r="C6" s="646"/>
      <c r="D6" s="647"/>
      <c r="E6" s="648"/>
      <c r="F6" s="649"/>
      <c r="G6" s="650" t="s">
        <v>19</v>
      </c>
      <c r="H6" s="651" t="s">
        <v>110</v>
      </c>
      <c r="I6" s="652" t="s">
        <v>21</v>
      </c>
      <c r="J6" s="653" t="s">
        <v>111</v>
      </c>
      <c r="K6" s="654"/>
      <c r="L6" s="655" t="s">
        <v>22</v>
      </c>
      <c r="M6" s="656"/>
    </row>
    <row r="7" spans="1:13" ht="13.5" thickBot="1" x14ac:dyDescent="0.25">
      <c r="A7" s="270"/>
      <c r="B7" s="657"/>
      <c r="C7" s="658"/>
      <c r="D7" s="659"/>
      <c r="E7" s="660"/>
      <c r="F7" s="661"/>
      <c r="G7" s="662"/>
      <c r="H7" s="663"/>
      <c r="I7" s="663"/>
      <c r="J7" s="664"/>
      <c r="K7" s="665"/>
      <c r="L7" s="666"/>
      <c r="M7" s="667"/>
    </row>
    <row r="8" spans="1:13" ht="27.95" customHeight="1" thickBot="1" x14ac:dyDescent="0.4">
      <c r="A8" s="270"/>
      <c r="B8" s="668" t="s">
        <v>24</v>
      </c>
      <c r="C8" s="669">
        <v>69</v>
      </c>
      <c r="D8" s="670">
        <v>6</v>
      </c>
      <c r="E8" s="671">
        <v>603</v>
      </c>
      <c r="F8" s="672">
        <v>2</v>
      </c>
      <c r="G8" s="673">
        <v>0</v>
      </c>
      <c r="H8" s="674">
        <v>0</v>
      </c>
      <c r="I8" s="675">
        <v>1</v>
      </c>
      <c r="J8" s="676">
        <v>36</v>
      </c>
      <c r="K8" s="677"/>
      <c r="L8" s="678">
        <f>SUM(C8:J8)</f>
        <v>717</v>
      </c>
      <c r="M8" s="679"/>
    </row>
    <row r="9" spans="1:13" ht="8.25" customHeight="1" thickBot="1" x14ac:dyDescent="0.4">
      <c r="A9" s="270"/>
      <c r="B9" s="680"/>
      <c r="C9" s="681"/>
      <c r="D9" s="682"/>
      <c r="E9" s="683"/>
      <c r="F9" s="684"/>
      <c r="G9" s="685"/>
      <c r="H9" s="686"/>
      <c r="I9" s="686"/>
      <c r="J9" s="687"/>
      <c r="K9" s="688"/>
      <c r="L9" s="689"/>
      <c r="M9" s="690"/>
    </row>
    <row r="10" spans="1:13" ht="27.95" customHeight="1" thickBot="1" x14ac:dyDescent="0.4">
      <c r="A10" s="270"/>
      <c r="B10" s="691" t="s">
        <v>28</v>
      </c>
      <c r="C10" s="669">
        <v>68</v>
      </c>
      <c r="D10" s="670">
        <v>6</v>
      </c>
      <c r="E10" s="671">
        <v>718</v>
      </c>
      <c r="F10" s="672">
        <v>4</v>
      </c>
      <c r="G10" s="673">
        <v>0</v>
      </c>
      <c r="H10" s="674">
        <v>0</v>
      </c>
      <c r="I10" s="675">
        <v>1</v>
      </c>
      <c r="J10" s="676">
        <v>36</v>
      </c>
      <c r="K10" s="677"/>
      <c r="L10" s="678">
        <f>SUM(C10:J10)</f>
        <v>833</v>
      </c>
      <c r="M10" s="679"/>
    </row>
    <row r="11" spans="1:13" ht="8.25" customHeight="1" thickBot="1" x14ac:dyDescent="0.4">
      <c r="A11" s="270"/>
      <c r="B11" s="692"/>
      <c r="C11" s="681"/>
      <c r="D11" s="682"/>
      <c r="E11" s="683"/>
      <c r="F11" s="684"/>
      <c r="G11" s="685"/>
      <c r="H11" s="686"/>
      <c r="I11" s="686"/>
      <c r="J11" s="687"/>
      <c r="K11" s="688"/>
      <c r="L11" s="689"/>
      <c r="M11" s="690"/>
    </row>
    <row r="12" spans="1:13" ht="27.95" customHeight="1" thickBot="1" x14ac:dyDescent="0.4">
      <c r="A12" s="270"/>
      <c r="B12" s="691" t="s">
        <v>29</v>
      </c>
      <c r="C12" s="669">
        <v>70</v>
      </c>
      <c r="D12" s="670">
        <v>6</v>
      </c>
      <c r="E12" s="671">
        <v>795</v>
      </c>
      <c r="F12" s="672">
        <v>6</v>
      </c>
      <c r="G12" s="673">
        <v>0</v>
      </c>
      <c r="H12" s="674">
        <v>0</v>
      </c>
      <c r="I12" s="675">
        <v>1</v>
      </c>
      <c r="J12" s="676">
        <v>37</v>
      </c>
      <c r="K12" s="677"/>
      <c r="L12" s="678">
        <f>SUM(C12:J12)</f>
        <v>915</v>
      </c>
      <c r="M12" s="679"/>
    </row>
    <row r="13" spans="1:13" ht="8.25" customHeight="1" thickBot="1" x14ac:dyDescent="0.4">
      <c r="A13" s="270"/>
      <c r="B13" s="692"/>
      <c r="C13" s="681"/>
      <c r="D13" s="682"/>
      <c r="E13" s="683"/>
      <c r="F13" s="684"/>
      <c r="G13" s="685"/>
      <c r="H13" s="686"/>
      <c r="I13" s="686"/>
      <c r="J13" s="687"/>
      <c r="K13" s="688"/>
      <c r="L13" s="689"/>
      <c r="M13" s="690"/>
    </row>
    <row r="14" spans="1:13" ht="27.95" customHeight="1" thickBot="1" x14ac:dyDescent="0.4">
      <c r="A14" s="270"/>
      <c r="B14" s="691" t="s">
        <v>30</v>
      </c>
      <c r="C14" s="669">
        <v>71</v>
      </c>
      <c r="D14" s="670">
        <v>6</v>
      </c>
      <c r="E14" s="671">
        <v>867</v>
      </c>
      <c r="F14" s="672">
        <v>6</v>
      </c>
      <c r="G14" s="673">
        <v>1</v>
      </c>
      <c r="H14" s="674">
        <v>0</v>
      </c>
      <c r="I14" s="675">
        <v>1</v>
      </c>
      <c r="J14" s="676">
        <v>39</v>
      </c>
      <c r="K14" s="677"/>
      <c r="L14" s="678">
        <f>SUM(C14:J14)</f>
        <v>991</v>
      </c>
      <c r="M14" s="679"/>
    </row>
    <row r="15" spans="1:13" ht="8.25" customHeight="1" thickBot="1" x14ac:dyDescent="0.4">
      <c r="A15" s="270"/>
      <c r="B15" s="692"/>
      <c r="C15" s="681"/>
      <c r="D15" s="682"/>
      <c r="E15" s="683"/>
      <c r="F15" s="684"/>
      <c r="G15" s="685"/>
      <c r="H15" s="686"/>
      <c r="I15" s="686"/>
      <c r="J15" s="687"/>
      <c r="K15" s="688"/>
      <c r="L15" s="689"/>
      <c r="M15" s="690"/>
    </row>
    <row r="16" spans="1:13" ht="27.95" customHeight="1" thickBot="1" x14ac:dyDescent="0.4">
      <c r="A16" s="270"/>
      <c r="B16" s="691" t="s">
        <v>31</v>
      </c>
      <c r="C16" s="669">
        <v>72</v>
      </c>
      <c r="D16" s="670">
        <v>6</v>
      </c>
      <c r="E16" s="671">
        <v>963</v>
      </c>
      <c r="F16" s="672">
        <v>6</v>
      </c>
      <c r="G16" s="673">
        <v>1</v>
      </c>
      <c r="H16" s="674">
        <v>0</v>
      </c>
      <c r="I16" s="675">
        <v>1</v>
      </c>
      <c r="J16" s="676">
        <v>39</v>
      </c>
      <c r="K16" s="677"/>
      <c r="L16" s="678">
        <f>SUM(C16:J16)</f>
        <v>1088</v>
      </c>
      <c r="M16" s="679"/>
    </row>
    <row r="17" spans="1:13" ht="8.25" customHeight="1" thickBot="1" x14ac:dyDescent="0.4">
      <c r="A17" s="270"/>
      <c r="B17" s="692"/>
      <c r="C17" s="681"/>
      <c r="D17" s="682"/>
      <c r="E17" s="683"/>
      <c r="F17" s="684"/>
      <c r="G17" s="685"/>
      <c r="H17" s="686"/>
      <c r="I17" s="686"/>
      <c r="J17" s="687"/>
      <c r="K17" s="688"/>
      <c r="L17" s="689"/>
      <c r="M17" s="690"/>
    </row>
    <row r="18" spans="1:13" ht="27.95" customHeight="1" thickBot="1" x14ac:dyDescent="0.4">
      <c r="A18" s="270"/>
      <c r="B18" s="691" t="s">
        <v>32</v>
      </c>
      <c r="C18" s="669">
        <v>72</v>
      </c>
      <c r="D18" s="670">
        <v>6</v>
      </c>
      <c r="E18" s="671">
        <v>1109</v>
      </c>
      <c r="F18" s="672">
        <v>6</v>
      </c>
      <c r="G18" s="673">
        <v>1</v>
      </c>
      <c r="H18" s="674">
        <v>0</v>
      </c>
      <c r="I18" s="675">
        <v>1</v>
      </c>
      <c r="J18" s="676">
        <v>39</v>
      </c>
      <c r="K18" s="677"/>
      <c r="L18" s="678">
        <f>SUM(C18:J18)</f>
        <v>1234</v>
      </c>
      <c r="M18" s="679"/>
    </row>
    <row r="19" spans="1:13" ht="8.25" customHeight="1" thickBot="1" x14ac:dyDescent="0.4">
      <c r="A19" s="270"/>
      <c r="B19" s="692"/>
      <c r="C19" s="681"/>
      <c r="D19" s="682"/>
      <c r="E19" s="683"/>
      <c r="F19" s="684"/>
      <c r="G19" s="685"/>
      <c r="H19" s="686"/>
      <c r="I19" s="686"/>
      <c r="J19" s="687"/>
      <c r="K19" s="688"/>
      <c r="L19" s="689"/>
      <c r="M19" s="690"/>
    </row>
    <row r="20" spans="1:13" ht="27.95" customHeight="1" thickBot="1" x14ac:dyDescent="0.4">
      <c r="A20" s="270"/>
      <c r="B20" s="691" t="s">
        <v>35</v>
      </c>
      <c r="C20" s="693">
        <v>72</v>
      </c>
      <c r="D20" s="694">
        <v>6</v>
      </c>
      <c r="E20" s="695">
        <v>1231</v>
      </c>
      <c r="F20" s="696">
        <v>6</v>
      </c>
      <c r="G20" s="697">
        <v>1</v>
      </c>
      <c r="H20" s="698">
        <v>0</v>
      </c>
      <c r="I20" s="699">
        <v>1</v>
      </c>
      <c r="J20" s="700">
        <v>39</v>
      </c>
      <c r="K20" s="677"/>
      <c r="L20" s="678">
        <f>SUM(C20:J20)</f>
        <v>1356</v>
      </c>
      <c r="M20" s="679"/>
    </row>
    <row r="21" spans="1:13" ht="8.25" customHeight="1" thickBot="1" x14ac:dyDescent="0.4">
      <c r="A21" s="270"/>
      <c r="B21" s="701"/>
      <c r="C21" s="681"/>
      <c r="D21" s="682"/>
      <c r="E21" s="683"/>
      <c r="F21" s="684"/>
      <c r="G21" s="685"/>
      <c r="H21" s="686"/>
      <c r="I21" s="686"/>
      <c r="J21" s="687"/>
      <c r="K21" s="688"/>
      <c r="L21" s="689"/>
      <c r="M21" s="690"/>
    </row>
    <row r="22" spans="1:13" ht="27.95" customHeight="1" thickBot="1" x14ac:dyDescent="0.4">
      <c r="A22" s="270"/>
      <c r="B22" s="691" t="s">
        <v>36</v>
      </c>
      <c r="C22" s="693">
        <v>79</v>
      </c>
      <c r="D22" s="694">
        <v>6</v>
      </c>
      <c r="E22" s="695">
        <v>1296</v>
      </c>
      <c r="F22" s="696">
        <v>6</v>
      </c>
      <c r="G22" s="697">
        <v>1</v>
      </c>
      <c r="H22" s="698">
        <v>0</v>
      </c>
      <c r="I22" s="699">
        <v>1</v>
      </c>
      <c r="J22" s="700">
        <v>38</v>
      </c>
      <c r="K22" s="677"/>
      <c r="L22" s="678">
        <f>SUM(C22:J22)</f>
        <v>1427</v>
      </c>
      <c r="M22" s="679"/>
    </row>
    <row r="23" spans="1:13" ht="8.25" customHeight="1" thickBot="1" x14ac:dyDescent="0.4">
      <c r="A23" s="270"/>
      <c r="B23" s="692"/>
      <c r="C23" s="681"/>
      <c r="D23" s="682"/>
      <c r="E23" s="683"/>
      <c r="F23" s="684"/>
      <c r="G23" s="685"/>
      <c r="H23" s="686"/>
      <c r="I23" s="686"/>
      <c r="J23" s="687"/>
      <c r="K23" s="688"/>
      <c r="L23" s="689"/>
      <c r="M23" s="690"/>
    </row>
    <row r="24" spans="1:13" ht="27.95" customHeight="1" thickBot="1" x14ac:dyDescent="0.4">
      <c r="A24" s="270"/>
      <c r="B24" s="691" t="s">
        <v>37</v>
      </c>
      <c r="C24" s="669">
        <v>83</v>
      </c>
      <c r="D24" s="670">
        <v>6</v>
      </c>
      <c r="E24" s="671">
        <v>1336</v>
      </c>
      <c r="F24" s="672">
        <v>6</v>
      </c>
      <c r="G24" s="673">
        <v>1</v>
      </c>
      <c r="H24" s="674">
        <v>0</v>
      </c>
      <c r="I24" s="675">
        <v>1</v>
      </c>
      <c r="J24" s="676">
        <v>38</v>
      </c>
      <c r="K24" s="677"/>
      <c r="L24" s="678">
        <f>SUM(C24:J24)</f>
        <v>1471</v>
      </c>
      <c r="M24" s="679"/>
    </row>
    <row r="25" spans="1:13" ht="8.25" customHeight="1" thickBot="1" x14ac:dyDescent="0.4">
      <c r="A25" s="270"/>
      <c r="B25" s="692"/>
      <c r="C25" s="681"/>
      <c r="D25" s="682"/>
      <c r="E25" s="683"/>
      <c r="F25" s="684"/>
      <c r="G25" s="685"/>
      <c r="H25" s="686"/>
      <c r="I25" s="686"/>
      <c r="J25" s="687"/>
      <c r="K25" s="688"/>
      <c r="L25" s="689"/>
      <c r="M25" s="690"/>
    </row>
    <row r="26" spans="1:13" ht="27.95" customHeight="1" thickBot="1" x14ac:dyDescent="0.4">
      <c r="A26" s="270"/>
      <c r="B26" s="691" t="s">
        <v>38</v>
      </c>
      <c r="C26" s="669">
        <v>89</v>
      </c>
      <c r="D26" s="670">
        <v>6</v>
      </c>
      <c r="E26" s="671">
        <v>1595</v>
      </c>
      <c r="F26" s="672">
        <v>6</v>
      </c>
      <c r="G26" s="673">
        <v>1</v>
      </c>
      <c r="H26" s="674">
        <v>0</v>
      </c>
      <c r="I26" s="675">
        <v>1</v>
      </c>
      <c r="J26" s="676">
        <v>38</v>
      </c>
      <c r="K26" s="677"/>
      <c r="L26" s="678">
        <f>SUM(C26:J26)</f>
        <v>1736</v>
      </c>
      <c r="M26" s="679"/>
    </row>
    <row r="27" spans="1:13" ht="8.25" customHeight="1" thickBot="1" x14ac:dyDescent="0.4">
      <c r="A27" s="270"/>
      <c r="B27" s="692"/>
      <c r="C27" s="681"/>
      <c r="D27" s="682"/>
      <c r="E27" s="683"/>
      <c r="F27" s="684"/>
      <c r="G27" s="685"/>
      <c r="H27" s="686"/>
      <c r="I27" s="686"/>
      <c r="J27" s="687"/>
      <c r="K27" s="688"/>
      <c r="L27" s="689"/>
      <c r="M27" s="690"/>
    </row>
    <row r="28" spans="1:13" ht="27.95" customHeight="1" thickBot="1" x14ac:dyDescent="0.4">
      <c r="A28" s="270"/>
      <c r="B28" s="691" t="s">
        <v>39</v>
      </c>
      <c r="C28" s="669">
        <v>94</v>
      </c>
      <c r="D28" s="670">
        <v>6</v>
      </c>
      <c r="E28" s="671">
        <v>1975</v>
      </c>
      <c r="F28" s="672">
        <v>6</v>
      </c>
      <c r="G28" s="673">
        <v>1</v>
      </c>
      <c r="H28" s="674">
        <v>0</v>
      </c>
      <c r="I28" s="675">
        <v>1</v>
      </c>
      <c r="J28" s="676">
        <v>37</v>
      </c>
      <c r="K28" s="677"/>
      <c r="L28" s="678">
        <f>SUM(C28:J28)</f>
        <v>2120</v>
      </c>
      <c r="M28" s="679"/>
    </row>
    <row r="29" spans="1:13" ht="8.25" customHeight="1" thickBot="1" x14ac:dyDescent="0.4">
      <c r="A29" s="270"/>
      <c r="B29" s="692"/>
      <c r="C29" s="681"/>
      <c r="D29" s="682"/>
      <c r="E29" s="683"/>
      <c r="F29" s="684"/>
      <c r="G29" s="685"/>
      <c r="H29" s="686"/>
      <c r="I29" s="686"/>
      <c r="J29" s="687"/>
      <c r="K29" s="688"/>
      <c r="L29" s="689"/>
      <c r="M29" s="690"/>
    </row>
    <row r="30" spans="1:13" ht="27.95" customHeight="1" thickBot="1" x14ac:dyDescent="0.4">
      <c r="A30" s="270"/>
      <c r="B30" s="691" t="s">
        <v>40</v>
      </c>
      <c r="C30" s="669">
        <v>99</v>
      </c>
      <c r="D30" s="670">
        <v>6</v>
      </c>
      <c r="E30" s="671">
        <v>2205</v>
      </c>
      <c r="F30" s="672">
        <v>6</v>
      </c>
      <c r="G30" s="673">
        <v>1</v>
      </c>
      <c r="H30" s="674">
        <v>0</v>
      </c>
      <c r="I30" s="675">
        <v>1</v>
      </c>
      <c r="J30" s="676">
        <v>36</v>
      </c>
      <c r="K30" s="677"/>
      <c r="L30" s="678">
        <f>SUM(C30:J30)</f>
        <v>2354</v>
      </c>
      <c r="M30" s="679"/>
    </row>
    <row r="31" spans="1:13" ht="14.25" customHeight="1" x14ac:dyDescent="0.2">
      <c r="A31" s="270"/>
      <c r="B31" s="702"/>
      <c r="C31" s="703"/>
      <c r="D31" s="703"/>
      <c r="E31" s="703"/>
      <c r="F31" s="703"/>
      <c r="G31" s="703"/>
      <c r="H31" s="703"/>
      <c r="I31" s="703"/>
      <c r="J31" s="703"/>
      <c r="K31" s="704"/>
      <c r="L31" s="704"/>
      <c r="M31" s="705"/>
    </row>
    <row r="32" spans="1:13" ht="0.75" hidden="1" customHeight="1" thickBot="1" x14ac:dyDescent="0.2">
      <c r="A32" s="270"/>
      <c r="B32" s="706"/>
      <c r="C32" s="707"/>
      <c r="D32" s="707"/>
      <c r="E32" s="707"/>
      <c r="F32" s="707"/>
      <c r="G32" s="707"/>
      <c r="H32" s="707"/>
      <c r="I32" s="707"/>
      <c r="J32" s="707"/>
      <c r="K32" s="706"/>
      <c r="L32" s="706"/>
      <c r="M32" s="708"/>
    </row>
    <row r="33" spans="1:13" ht="18.75" hidden="1" thickBot="1" x14ac:dyDescent="0.3">
      <c r="A33" s="270"/>
      <c r="B33" s="709"/>
      <c r="C33" s="710"/>
      <c r="D33" s="711"/>
      <c r="E33" s="712"/>
      <c r="F33" s="713"/>
      <c r="G33" s="714"/>
      <c r="H33" s="715"/>
      <c r="I33" s="715"/>
      <c r="J33" s="716"/>
      <c r="K33" s="717"/>
      <c r="L33" s="718"/>
      <c r="M33" s="719"/>
    </row>
    <row r="34" spans="1:13" ht="18.75" hidden="1" thickBot="1" x14ac:dyDescent="0.3">
      <c r="A34" s="720"/>
      <c r="B34" s="721" t="s">
        <v>89</v>
      </c>
      <c r="C34" s="722"/>
      <c r="D34" s="723"/>
      <c r="E34" s="724"/>
      <c r="F34" s="725"/>
      <c r="G34" s="726"/>
      <c r="H34" s="727"/>
      <c r="I34" s="727"/>
      <c r="J34" s="728"/>
      <c r="K34" s="729"/>
      <c r="L34" s="730"/>
      <c r="M34" s="625"/>
    </row>
    <row r="35" spans="1:13" ht="13.5" hidden="1" thickBot="1" x14ac:dyDescent="0.25">
      <c r="A35" s="731"/>
      <c r="B35" s="732"/>
      <c r="C35" s="733"/>
      <c r="D35" s="734"/>
      <c r="E35" s="735"/>
      <c r="F35" s="736"/>
      <c r="G35" s="737"/>
      <c r="H35" s="738"/>
      <c r="I35" s="738"/>
      <c r="J35" s="739"/>
      <c r="K35" s="739"/>
      <c r="L35" s="740"/>
      <c r="M35" s="625"/>
    </row>
    <row r="37" spans="1:13" x14ac:dyDescent="0.2">
      <c r="B37" s="741"/>
      <c r="C37" s="741"/>
      <c r="D37" s="741"/>
    </row>
    <row r="38" spans="1:13" x14ac:dyDescent="0.2">
      <c r="B38" s="742"/>
      <c r="C38" s="742"/>
      <c r="D38" s="741"/>
    </row>
    <row r="39" spans="1:13" x14ac:dyDescent="0.2">
      <c r="B39" s="741"/>
      <c r="C39" s="741"/>
      <c r="D39" s="741"/>
    </row>
    <row r="40" spans="1:13" x14ac:dyDescent="0.2">
      <c r="B40" s="743"/>
      <c r="C40" s="741"/>
      <c r="D40" s="741"/>
    </row>
  </sheetData>
  <pageMargins left="0.78740157499999996" right="0.78740157499999996" top="0.85" bottom="0.81" header="0.4921259845" footer="0.492125984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M40"/>
  <sheetViews>
    <sheetView zoomScale="85" zoomScaleNormal="85" workbookViewId="0">
      <selection activeCell="N1" sqref="N1:Q1048576"/>
    </sheetView>
  </sheetViews>
  <sheetFormatPr baseColWidth="10" defaultRowHeight="12.75" x14ac:dyDescent="0.2"/>
  <cols>
    <col min="1" max="1" width="1" customWidth="1"/>
    <col min="2" max="2" width="13.28515625" customWidth="1"/>
    <col min="3" max="3" width="11.85546875" customWidth="1"/>
    <col min="4" max="6" width="11.7109375" customWidth="1"/>
    <col min="7" max="7" width="13.7109375" customWidth="1"/>
    <col min="8" max="10" width="11.7109375" customWidth="1"/>
    <col min="11" max="11" width="0.85546875" customWidth="1"/>
    <col min="12" max="12" width="13.140625" customWidth="1"/>
    <col min="13" max="13" width="0.7109375" customWidth="1"/>
  </cols>
  <sheetData>
    <row r="1" spans="1:13" ht="27" customHeight="1" thickBot="1" x14ac:dyDescent="0.45">
      <c r="A1" s="620"/>
      <c r="B1" s="621"/>
      <c r="C1" s="622"/>
      <c r="D1" s="622"/>
      <c r="E1" s="623" t="s">
        <v>112</v>
      </c>
      <c r="F1" s="622"/>
      <c r="G1" s="622"/>
      <c r="H1" s="622"/>
      <c r="I1" s="622"/>
      <c r="J1" s="622"/>
      <c r="K1" s="622"/>
      <c r="L1" s="624"/>
      <c r="M1" s="625"/>
    </row>
    <row r="2" spans="1:13" ht="15" hidden="1" customHeight="1" thickBot="1" x14ac:dyDescent="0.25">
      <c r="A2" s="270"/>
      <c r="B2" s="626"/>
      <c r="C2" s="273"/>
      <c r="D2" s="273"/>
      <c r="E2" s="273"/>
      <c r="F2" s="273"/>
      <c r="G2" s="273"/>
      <c r="H2" s="273"/>
      <c r="I2" s="273"/>
      <c r="J2" s="273"/>
      <c r="K2" s="273"/>
      <c r="L2" s="274"/>
      <c r="M2" s="625"/>
    </row>
    <row r="3" spans="1:13" ht="13.5" hidden="1" thickBot="1" x14ac:dyDescent="0.25">
      <c r="A3" s="270"/>
      <c r="B3" s="627" t="s">
        <v>104</v>
      </c>
      <c r="C3" s="272"/>
      <c r="D3" s="272"/>
      <c r="E3" s="272"/>
      <c r="F3" s="277"/>
      <c r="G3" s="277"/>
      <c r="H3" s="277"/>
      <c r="I3" s="277"/>
      <c r="J3" s="277"/>
      <c r="K3" s="277"/>
      <c r="L3" s="278"/>
      <c r="M3" s="625"/>
    </row>
    <row r="4" spans="1:13" ht="23.25" x14ac:dyDescent="0.35">
      <c r="A4" s="270"/>
      <c r="B4" s="628">
        <v>2016</v>
      </c>
      <c r="C4" s="629"/>
      <c r="D4" s="630" t="s">
        <v>105</v>
      </c>
      <c r="E4" s="631"/>
      <c r="F4" s="632"/>
      <c r="G4" s="633" t="s">
        <v>106</v>
      </c>
      <c r="H4" s="634" t="s">
        <v>107</v>
      </c>
      <c r="I4" s="635"/>
      <c r="J4" s="636" t="s">
        <v>108</v>
      </c>
      <c r="K4" s="637"/>
      <c r="L4" s="638" t="s">
        <v>27</v>
      </c>
      <c r="M4" s="625"/>
    </row>
    <row r="5" spans="1:13" ht="28.5" thickBot="1" x14ac:dyDescent="0.45">
      <c r="A5" s="270"/>
      <c r="B5" s="628"/>
      <c r="C5" s="639" t="s">
        <v>2</v>
      </c>
      <c r="D5" s="640" t="s">
        <v>4</v>
      </c>
      <c r="E5" s="641" t="s">
        <v>3</v>
      </c>
      <c r="F5" s="642" t="s">
        <v>18</v>
      </c>
      <c r="G5" s="633" t="s">
        <v>9</v>
      </c>
      <c r="H5" s="643" t="s">
        <v>109</v>
      </c>
      <c r="I5" s="644" t="s">
        <v>11</v>
      </c>
      <c r="J5" s="636" t="s">
        <v>22</v>
      </c>
      <c r="K5" s="637"/>
      <c r="L5" s="638" t="s">
        <v>66</v>
      </c>
      <c r="M5" s="625"/>
    </row>
    <row r="6" spans="1:13" ht="28.5" thickBot="1" x14ac:dyDescent="0.45">
      <c r="A6" s="270"/>
      <c r="B6" s="645" t="s">
        <v>1</v>
      </c>
      <c r="C6" s="646"/>
      <c r="D6" s="647"/>
      <c r="E6" s="648"/>
      <c r="F6" s="649"/>
      <c r="G6" s="650" t="s">
        <v>19</v>
      </c>
      <c r="H6" s="651" t="s">
        <v>110</v>
      </c>
      <c r="I6" s="652" t="s">
        <v>21</v>
      </c>
      <c r="J6" s="653" t="s">
        <v>111</v>
      </c>
      <c r="K6" s="654"/>
      <c r="L6" s="655" t="s">
        <v>22</v>
      </c>
      <c r="M6" s="656"/>
    </row>
    <row r="7" spans="1:13" ht="13.5" thickBot="1" x14ac:dyDescent="0.25">
      <c r="A7" s="270"/>
      <c r="B7" s="657"/>
      <c r="C7" s="658"/>
      <c r="D7" s="659"/>
      <c r="E7" s="660"/>
      <c r="F7" s="661"/>
      <c r="G7" s="662"/>
      <c r="H7" s="663"/>
      <c r="I7" s="663"/>
      <c r="J7" s="664"/>
      <c r="K7" s="665"/>
      <c r="L7" s="666"/>
      <c r="M7" s="667"/>
    </row>
    <row r="8" spans="1:13" ht="27.95" customHeight="1" thickBot="1" x14ac:dyDescent="0.4">
      <c r="A8" s="270"/>
      <c r="B8" s="668" t="s">
        <v>24</v>
      </c>
      <c r="C8" s="669">
        <v>60673</v>
      </c>
      <c r="D8" s="670">
        <v>0</v>
      </c>
      <c r="E8" s="671">
        <v>51886</v>
      </c>
      <c r="F8" s="672">
        <v>261</v>
      </c>
      <c r="G8" s="673">
        <v>549</v>
      </c>
      <c r="H8" s="674">
        <v>168</v>
      </c>
      <c r="I8" s="675">
        <v>1094</v>
      </c>
      <c r="J8" s="676">
        <v>555</v>
      </c>
      <c r="K8" s="677"/>
      <c r="L8" s="678">
        <f>SUM(C8:J8)</f>
        <v>115186</v>
      </c>
      <c r="M8" s="679"/>
    </row>
    <row r="9" spans="1:13" ht="8.25" customHeight="1" thickBot="1" x14ac:dyDescent="0.4">
      <c r="A9" s="270"/>
      <c r="B9" s="680"/>
      <c r="C9" s="681"/>
      <c r="D9" s="682"/>
      <c r="E9" s="683"/>
      <c r="F9" s="684"/>
      <c r="G9" s="685"/>
      <c r="H9" s="686"/>
      <c r="I9" s="686"/>
      <c r="J9" s="687"/>
      <c r="K9" s="688"/>
      <c r="L9" s="689"/>
      <c r="M9" s="690"/>
    </row>
    <row r="10" spans="1:13" ht="27.95" customHeight="1" thickBot="1" x14ac:dyDescent="0.4">
      <c r="A10" s="270"/>
      <c r="B10" s="691" t="s">
        <v>28</v>
      </c>
      <c r="C10" s="669">
        <v>60804</v>
      </c>
      <c r="D10" s="670">
        <v>0</v>
      </c>
      <c r="E10" s="671">
        <v>51843</v>
      </c>
      <c r="F10" s="672">
        <v>261</v>
      </c>
      <c r="G10" s="673">
        <v>551</v>
      </c>
      <c r="H10" s="674">
        <v>166</v>
      </c>
      <c r="I10" s="675">
        <v>1095</v>
      </c>
      <c r="J10" s="676">
        <v>569</v>
      </c>
      <c r="K10" s="677"/>
      <c r="L10" s="678">
        <f>SUM(C10:J10)</f>
        <v>115289</v>
      </c>
      <c r="M10" s="679"/>
    </row>
    <row r="11" spans="1:13" ht="8.25" customHeight="1" thickBot="1" x14ac:dyDescent="0.4">
      <c r="A11" s="270"/>
      <c r="B11" s="692"/>
      <c r="C11" s="681"/>
      <c r="D11" s="682"/>
      <c r="E11" s="683"/>
      <c r="F11" s="684"/>
      <c r="G11" s="685"/>
      <c r="H11" s="686"/>
      <c r="I11" s="686"/>
      <c r="J11" s="687"/>
      <c r="K11" s="688"/>
      <c r="L11" s="689"/>
      <c r="M11" s="690"/>
    </row>
    <row r="12" spans="1:13" ht="27.95" customHeight="1" thickBot="1" x14ac:dyDescent="0.4">
      <c r="A12" s="270"/>
      <c r="B12" s="691" t="s">
        <v>29</v>
      </c>
      <c r="C12" s="669">
        <v>60996</v>
      </c>
      <c r="D12" s="670">
        <v>0</v>
      </c>
      <c r="E12" s="671">
        <v>51853</v>
      </c>
      <c r="F12" s="672">
        <v>259</v>
      </c>
      <c r="G12" s="673">
        <v>548</v>
      </c>
      <c r="H12" s="674">
        <v>165</v>
      </c>
      <c r="I12" s="675">
        <v>1110</v>
      </c>
      <c r="J12" s="676">
        <v>564</v>
      </c>
      <c r="K12" s="677"/>
      <c r="L12" s="678">
        <f>SUM(C12:J12)</f>
        <v>115495</v>
      </c>
      <c r="M12" s="679"/>
    </row>
    <row r="13" spans="1:13" ht="8.25" customHeight="1" thickBot="1" x14ac:dyDescent="0.4">
      <c r="A13" s="270"/>
      <c r="B13" s="692"/>
      <c r="C13" s="681"/>
      <c r="D13" s="682"/>
      <c r="E13" s="683"/>
      <c r="F13" s="684"/>
      <c r="G13" s="685"/>
      <c r="H13" s="686"/>
      <c r="I13" s="686"/>
      <c r="J13" s="687"/>
      <c r="K13" s="688"/>
      <c r="L13" s="689"/>
      <c r="M13" s="690"/>
    </row>
    <row r="14" spans="1:13" ht="27.95" customHeight="1" thickBot="1" x14ac:dyDescent="0.4">
      <c r="A14" s="270"/>
      <c r="B14" s="691" t="s">
        <v>30</v>
      </c>
      <c r="C14" s="669">
        <v>61174</v>
      </c>
      <c r="D14" s="670">
        <v>0</v>
      </c>
      <c r="E14" s="671">
        <v>51839</v>
      </c>
      <c r="F14" s="672">
        <v>265</v>
      </c>
      <c r="G14" s="673">
        <v>551</v>
      </c>
      <c r="H14" s="674">
        <v>163</v>
      </c>
      <c r="I14" s="675">
        <v>1127</v>
      </c>
      <c r="J14" s="676">
        <v>557</v>
      </c>
      <c r="K14" s="677"/>
      <c r="L14" s="678">
        <f>SUM(C14:J14)</f>
        <v>115676</v>
      </c>
      <c r="M14" s="679"/>
    </row>
    <row r="15" spans="1:13" ht="8.25" customHeight="1" thickBot="1" x14ac:dyDescent="0.4">
      <c r="A15" s="270"/>
      <c r="B15" s="692"/>
      <c r="C15" s="681"/>
      <c r="D15" s="682"/>
      <c r="E15" s="683"/>
      <c r="F15" s="684"/>
      <c r="G15" s="685"/>
      <c r="H15" s="686"/>
      <c r="I15" s="686"/>
      <c r="J15" s="687"/>
      <c r="K15" s="688"/>
      <c r="L15" s="689"/>
      <c r="M15" s="690"/>
    </row>
    <row r="16" spans="1:13" ht="27.95" customHeight="1" thickBot="1" x14ac:dyDescent="0.4">
      <c r="A16" s="270"/>
      <c r="B16" s="691" t="s">
        <v>31</v>
      </c>
      <c r="C16" s="669">
        <v>61416</v>
      </c>
      <c r="D16" s="670">
        <v>0</v>
      </c>
      <c r="E16" s="671">
        <v>51843</v>
      </c>
      <c r="F16" s="672">
        <v>269</v>
      </c>
      <c r="G16" s="673">
        <v>553</v>
      </c>
      <c r="H16" s="674">
        <v>163</v>
      </c>
      <c r="I16" s="675">
        <v>1143</v>
      </c>
      <c r="J16" s="676">
        <v>561</v>
      </c>
      <c r="K16" s="677"/>
      <c r="L16" s="678">
        <f>SUM(C16:J16)</f>
        <v>115948</v>
      </c>
      <c r="M16" s="679"/>
    </row>
    <row r="17" spans="1:13" ht="8.25" customHeight="1" thickBot="1" x14ac:dyDescent="0.4">
      <c r="A17" s="270"/>
      <c r="B17" s="692"/>
      <c r="C17" s="681"/>
      <c r="D17" s="682"/>
      <c r="E17" s="683"/>
      <c r="F17" s="684"/>
      <c r="G17" s="685"/>
      <c r="H17" s="686"/>
      <c r="I17" s="686"/>
      <c r="J17" s="687"/>
      <c r="K17" s="688"/>
      <c r="L17" s="689"/>
      <c r="M17" s="690"/>
    </row>
    <row r="18" spans="1:13" ht="27.95" customHeight="1" thickBot="1" x14ac:dyDescent="0.4">
      <c r="A18" s="270"/>
      <c r="B18" s="691" t="s">
        <v>32</v>
      </c>
      <c r="C18" s="669">
        <v>61566</v>
      </c>
      <c r="D18" s="670">
        <v>0</v>
      </c>
      <c r="E18" s="671">
        <v>51942</v>
      </c>
      <c r="F18" s="672">
        <v>269</v>
      </c>
      <c r="G18" s="673">
        <v>552</v>
      </c>
      <c r="H18" s="674">
        <v>161</v>
      </c>
      <c r="I18" s="675">
        <v>1154</v>
      </c>
      <c r="J18" s="676">
        <v>559</v>
      </c>
      <c r="K18" s="677"/>
      <c r="L18" s="678">
        <f>SUM(C18:J18)</f>
        <v>116203</v>
      </c>
      <c r="M18" s="679"/>
    </row>
    <row r="19" spans="1:13" ht="8.25" customHeight="1" thickBot="1" x14ac:dyDescent="0.4">
      <c r="A19" s="270"/>
      <c r="B19" s="692"/>
      <c r="C19" s="681"/>
      <c r="D19" s="682"/>
      <c r="E19" s="683"/>
      <c r="F19" s="684"/>
      <c r="G19" s="685"/>
      <c r="H19" s="686"/>
      <c r="I19" s="686"/>
      <c r="J19" s="687"/>
      <c r="K19" s="688"/>
      <c r="L19" s="689"/>
      <c r="M19" s="690"/>
    </row>
    <row r="20" spans="1:13" ht="27.95" customHeight="1" thickBot="1" x14ac:dyDescent="0.4">
      <c r="A20" s="270"/>
      <c r="B20" s="691" t="s">
        <v>35</v>
      </c>
      <c r="C20" s="693">
        <v>61609</v>
      </c>
      <c r="D20" s="694">
        <v>0</v>
      </c>
      <c r="E20" s="695">
        <v>51948</v>
      </c>
      <c r="F20" s="696">
        <v>267</v>
      </c>
      <c r="G20" s="697">
        <v>554</v>
      </c>
      <c r="H20" s="698">
        <v>161</v>
      </c>
      <c r="I20" s="699">
        <v>1166</v>
      </c>
      <c r="J20" s="700">
        <v>559</v>
      </c>
      <c r="K20" s="677"/>
      <c r="L20" s="678">
        <f>SUM(C20:J20)</f>
        <v>116264</v>
      </c>
      <c r="M20" s="679"/>
    </row>
    <row r="21" spans="1:13" ht="8.25" customHeight="1" thickBot="1" x14ac:dyDescent="0.4">
      <c r="A21" s="270"/>
      <c r="B21" s="701"/>
      <c r="C21" s="681"/>
      <c r="D21" s="682"/>
      <c r="E21" s="683"/>
      <c r="F21" s="684"/>
      <c r="G21" s="685"/>
      <c r="H21" s="686"/>
      <c r="I21" s="686"/>
      <c r="J21" s="687"/>
      <c r="K21" s="688"/>
      <c r="L21" s="689"/>
      <c r="M21" s="690"/>
    </row>
    <row r="22" spans="1:13" ht="27.95" customHeight="1" thickBot="1" x14ac:dyDescent="0.4">
      <c r="A22" s="270"/>
      <c r="B22" s="691" t="s">
        <v>36</v>
      </c>
      <c r="C22" s="693">
        <v>61849</v>
      </c>
      <c r="D22" s="694">
        <v>0</v>
      </c>
      <c r="E22" s="695">
        <v>52035</v>
      </c>
      <c r="F22" s="696">
        <v>267</v>
      </c>
      <c r="G22" s="697">
        <v>553</v>
      </c>
      <c r="H22" s="698">
        <v>163</v>
      </c>
      <c r="I22" s="699">
        <v>1162</v>
      </c>
      <c r="J22" s="700">
        <v>562</v>
      </c>
      <c r="K22" s="677"/>
      <c r="L22" s="678">
        <f>SUM(C22:J22)</f>
        <v>116591</v>
      </c>
      <c r="M22" s="679"/>
    </row>
    <row r="23" spans="1:13" ht="8.25" customHeight="1" thickBot="1" x14ac:dyDescent="0.4">
      <c r="A23" s="270"/>
      <c r="B23" s="692"/>
      <c r="C23" s="681"/>
      <c r="D23" s="682"/>
      <c r="E23" s="683"/>
      <c r="F23" s="684"/>
      <c r="G23" s="685"/>
      <c r="H23" s="686"/>
      <c r="I23" s="686"/>
      <c r="J23" s="687"/>
      <c r="K23" s="688"/>
      <c r="L23" s="689"/>
      <c r="M23" s="690"/>
    </row>
    <row r="24" spans="1:13" ht="27.95" customHeight="1" thickBot="1" x14ac:dyDescent="0.4">
      <c r="A24" s="270"/>
      <c r="B24" s="691" t="s">
        <v>37</v>
      </c>
      <c r="C24" s="669">
        <v>62123</v>
      </c>
      <c r="D24" s="670">
        <v>0</v>
      </c>
      <c r="E24" s="671">
        <v>52290</v>
      </c>
      <c r="F24" s="672">
        <v>266</v>
      </c>
      <c r="G24" s="673">
        <v>553</v>
      </c>
      <c r="H24" s="674">
        <v>165</v>
      </c>
      <c r="I24" s="675">
        <v>1162</v>
      </c>
      <c r="J24" s="676">
        <v>567</v>
      </c>
      <c r="K24" s="677"/>
      <c r="L24" s="678">
        <f>SUM(C24:J24)</f>
        <v>117126</v>
      </c>
      <c r="M24" s="679"/>
    </row>
    <row r="25" spans="1:13" ht="8.25" customHeight="1" thickBot="1" x14ac:dyDescent="0.4">
      <c r="A25" s="270"/>
      <c r="B25" s="692"/>
      <c r="C25" s="681"/>
      <c r="D25" s="682"/>
      <c r="E25" s="683"/>
      <c r="F25" s="684"/>
      <c r="G25" s="685"/>
      <c r="H25" s="686"/>
      <c r="I25" s="686"/>
      <c r="J25" s="687"/>
      <c r="K25" s="688"/>
      <c r="L25" s="689"/>
      <c r="M25" s="690"/>
    </row>
    <row r="26" spans="1:13" ht="27.95" customHeight="1" thickBot="1" x14ac:dyDescent="0.4">
      <c r="A26" s="270"/>
      <c r="B26" s="691" t="s">
        <v>38</v>
      </c>
      <c r="C26" s="669">
        <v>62141</v>
      </c>
      <c r="D26" s="670">
        <v>0</v>
      </c>
      <c r="E26" s="671">
        <v>52543</v>
      </c>
      <c r="F26" s="672">
        <v>268</v>
      </c>
      <c r="G26" s="673">
        <v>557</v>
      </c>
      <c r="H26" s="674">
        <v>165</v>
      </c>
      <c r="I26" s="675">
        <v>1161</v>
      </c>
      <c r="J26" s="676">
        <v>570</v>
      </c>
      <c r="K26" s="677"/>
      <c r="L26" s="678">
        <f>SUM(C26:J26)</f>
        <v>117405</v>
      </c>
      <c r="M26" s="679"/>
    </row>
    <row r="27" spans="1:13" ht="8.25" customHeight="1" thickBot="1" x14ac:dyDescent="0.4">
      <c r="A27" s="270"/>
      <c r="B27" s="692"/>
      <c r="C27" s="681"/>
      <c r="D27" s="682"/>
      <c r="E27" s="683"/>
      <c r="F27" s="684"/>
      <c r="G27" s="685"/>
      <c r="H27" s="686"/>
      <c r="I27" s="686"/>
      <c r="J27" s="687"/>
      <c r="K27" s="688"/>
      <c r="L27" s="689"/>
      <c r="M27" s="690"/>
    </row>
    <row r="28" spans="1:13" ht="27.95" customHeight="1" thickBot="1" x14ac:dyDescent="0.4">
      <c r="A28" s="270"/>
      <c r="B28" s="691" t="s">
        <v>39</v>
      </c>
      <c r="C28" s="669">
        <v>62205</v>
      </c>
      <c r="D28" s="670">
        <v>0</v>
      </c>
      <c r="E28" s="671">
        <v>53138</v>
      </c>
      <c r="F28" s="672">
        <v>267</v>
      </c>
      <c r="G28" s="673">
        <v>562</v>
      </c>
      <c r="H28" s="674">
        <v>165</v>
      </c>
      <c r="I28" s="675">
        <v>1146</v>
      </c>
      <c r="J28" s="676">
        <v>630</v>
      </c>
      <c r="K28" s="677"/>
      <c r="L28" s="678">
        <f>SUM(C28:J28)</f>
        <v>118113</v>
      </c>
      <c r="M28" s="679"/>
    </row>
    <row r="29" spans="1:13" ht="8.25" customHeight="1" thickBot="1" x14ac:dyDescent="0.4">
      <c r="A29" s="270"/>
      <c r="B29" s="692"/>
      <c r="C29" s="681"/>
      <c r="D29" s="682"/>
      <c r="E29" s="683"/>
      <c r="F29" s="684"/>
      <c r="G29" s="685"/>
      <c r="H29" s="686"/>
      <c r="I29" s="686"/>
      <c r="J29" s="687"/>
      <c r="K29" s="688"/>
      <c r="L29" s="689"/>
      <c r="M29" s="690"/>
    </row>
    <row r="30" spans="1:13" ht="27.95" customHeight="1" thickBot="1" x14ac:dyDescent="0.4">
      <c r="A30" s="270"/>
      <c r="B30" s="691" t="s">
        <v>40</v>
      </c>
      <c r="C30" s="669">
        <v>61801</v>
      </c>
      <c r="D30" s="670">
        <v>0</v>
      </c>
      <c r="E30" s="671">
        <v>53003</v>
      </c>
      <c r="F30" s="672">
        <v>277</v>
      </c>
      <c r="G30" s="673">
        <v>563</v>
      </c>
      <c r="H30" s="674">
        <v>165</v>
      </c>
      <c r="I30" s="675">
        <v>1142</v>
      </c>
      <c r="J30" s="676">
        <v>704</v>
      </c>
      <c r="K30" s="677"/>
      <c r="L30" s="678">
        <f>SUM(C30:J30)</f>
        <v>117655</v>
      </c>
      <c r="M30" s="679"/>
    </row>
    <row r="31" spans="1:13" ht="14.25" customHeight="1" x14ac:dyDescent="0.2">
      <c r="A31" s="270"/>
      <c r="B31" s="702"/>
      <c r="C31" s="703"/>
      <c r="D31" s="703"/>
      <c r="E31" s="703"/>
      <c r="F31" s="703"/>
      <c r="G31" s="703"/>
      <c r="H31" s="703"/>
      <c r="I31" s="703"/>
      <c r="J31" s="703"/>
      <c r="K31" s="704"/>
      <c r="L31" s="704"/>
      <c r="M31" s="705"/>
    </row>
    <row r="32" spans="1:13" ht="0.75" hidden="1" customHeight="1" thickBot="1" x14ac:dyDescent="0.2">
      <c r="A32" s="270"/>
      <c r="B32" s="706"/>
      <c r="C32" s="707"/>
      <c r="D32" s="707"/>
      <c r="E32" s="707"/>
      <c r="F32" s="707"/>
      <c r="G32" s="707"/>
      <c r="H32" s="707"/>
      <c r="I32" s="707"/>
      <c r="J32" s="707"/>
      <c r="K32" s="706"/>
      <c r="L32" s="706"/>
      <c r="M32" s="708"/>
    </row>
    <row r="33" spans="1:13" ht="18.75" hidden="1" thickBot="1" x14ac:dyDescent="0.3">
      <c r="A33" s="270"/>
      <c r="B33" s="709"/>
      <c r="C33" s="710"/>
      <c r="D33" s="711"/>
      <c r="E33" s="712"/>
      <c r="F33" s="713"/>
      <c r="G33" s="714"/>
      <c r="H33" s="715"/>
      <c r="I33" s="715"/>
      <c r="J33" s="716"/>
      <c r="K33" s="717"/>
      <c r="L33" s="718"/>
      <c r="M33" s="719"/>
    </row>
    <row r="34" spans="1:13" ht="18.75" hidden="1" thickBot="1" x14ac:dyDescent="0.3">
      <c r="A34" s="720"/>
      <c r="B34" s="721" t="s">
        <v>89</v>
      </c>
      <c r="C34" s="722"/>
      <c r="D34" s="723"/>
      <c r="E34" s="724"/>
      <c r="F34" s="725"/>
      <c r="G34" s="726"/>
      <c r="H34" s="727"/>
      <c r="I34" s="727"/>
      <c r="J34" s="728"/>
      <c r="K34" s="729"/>
      <c r="L34" s="730"/>
      <c r="M34" s="625"/>
    </row>
    <row r="35" spans="1:13" ht="13.5" hidden="1" thickBot="1" x14ac:dyDescent="0.25">
      <c r="A35" s="731"/>
      <c r="B35" s="732"/>
      <c r="C35" s="733"/>
      <c r="D35" s="734"/>
      <c r="E35" s="735"/>
      <c r="F35" s="736"/>
      <c r="G35" s="737"/>
      <c r="H35" s="738"/>
      <c r="I35" s="738"/>
      <c r="J35" s="739"/>
      <c r="K35" s="739"/>
      <c r="L35" s="740"/>
      <c r="M35" s="625"/>
    </row>
    <row r="37" spans="1:13" x14ac:dyDescent="0.2">
      <c r="B37" s="741"/>
      <c r="C37" s="741"/>
      <c r="D37" s="741"/>
    </row>
    <row r="38" spans="1:13" x14ac:dyDescent="0.2">
      <c r="B38" s="742"/>
      <c r="C38" s="742"/>
      <c r="D38" s="741"/>
    </row>
    <row r="39" spans="1:13" x14ac:dyDescent="0.2">
      <c r="B39" s="741"/>
      <c r="C39" s="741"/>
      <c r="D39" s="741"/>
    </row>
    <row r="40" spans="1:13" x14ac:dyDescent="0.2">
      <c r="B40" s="743"/>
      <c r="C40" s="741"/>
      <c r="D40" s="741"/>
    </row>
  </sheetData>
  <pageMargins left="0.78740157499999996" right="0.78740157499999996" top="0.85" bottom="0.81" header="0.4921259845" footer="0.4921259845"/>
  <pageSetup paperSize="9" scale="8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M40"/>
  <sheetViews>
    <sheetView topLeftCell="B1" zoomScale="85" zoomScaleNormal="85" workbookViewId="0">
      <selection activeCell="N1" sqref="N1:Q1048576"/>
    </sheetView>
  </sheetViews>
  <sheetFormatPr baseColWidth="10" defaultRowHeight="12.75" x14ac:dyDescent="0.2"/>
  <cols>
    <col min="1" max="1" width="1" customWidth="1"/>
    <col min="2" max="2" width="13.28515625" customWidth="1"/>
    <col min="3" max="3" width="11.85546875" customWidth="1"/>
    <col min="4" max="6" width="11.7109375" customWidth="1"/>
    <col min="7" max="7" width="13.7109375" customWidth="1"/>
    <col min="8" max="10" width="11.7109375" customWidth="1"/>
    <col min="11" max="11" width="0.85546875" customWidth="1"/>
    <col min="12" max="12" width="13.140625" customWidth="1"/>
    <col min="13" max="13" width="0.7109375" customWidth="1"/>
  </cols>
  <sheetData>
    <row r="1" spans="1:13" ht="27" customHeight="1" thickBot="1" x14ac:dyDescent="0.45">
      <c r="A1" s="620"/>
      <c r="B1" s="621"/>
      <c r="C1" s="622"/>
      <c r="D1" s="622"/>
      <c r="E1" s="623" t="s">
        <v>113</v>
      </c>
      <c r="F1" s="622"/>
      <c r="G1" s="622"/>
      <c r="H1" s="622"/>
      <c r="I1" s="622"/>
      <c r="J1" s="622"/>
      <c r="K1" s="622"/>
      <c r="L1" s="624"/>
      <c r="M1" s="625"/>
    </row>
    <row r="2" spans="1:13" ht="15" hidden="1" customHeight="1" thickBot="1" x14ac:dyDescent="0.25">
      <c r="A2" s="270"/>
      <c r="B2" s="626"/>
      <c r="C2" s="273"/>
      <c r="D2" s="273"/>
      <c r="E2" s="273"/>
      <c r="F2" s="273"/>
      <c r="G2" s="273"/>
      <c r="H2" s="273"/>
      <c r="I2" s="273"/>
      <c r="J2" s="273"/>
      <c r="K2" s="273"/>
      <c r="L2" s="274"/>
      <c r="M2" s="625"/>
    </row>
    <row r="3" spans="1:13" ht="13.5" hidden="1" thickBot="1" x14ac:dyDescent="0.25">
      <c r="A3" s="270"/>
      <c r="B3" s="627" t="s">
        <v>104</v>
      </c>
      <c r="C3" s="272"/>
      <c r="D3" s="272"/>
      <c r="E3" s="272"/>
      <c r="F3" s="277"/>
      <c r="G3" s="277"/>
      <c r="H3" s="277"/>
      <c r="I3" s="277"/>
      <c r="J3" s="277"/>
      <c r="K3" s="277"/>
      <c r="L3" s="278"/>
      <c r="M3" s="625"/>
    </row>
    <row r="4" spans="1:13" ht="23.25" x14ac:dyDescent="0.35">
      <c r="A4" s="270"/>
      <c r="B4" s="628">
        <v>2016</v>
      </c>
      <c r="C4" s="629"/>
      <c r="D4" s="630" t="s">
        <v>105</v>
      </c>
      <c r="E4" s="631"/>
      <c r="F4" s="632"/>
      <c r="G4" s="633" t="s">
        <v>106</v>
      </c>
      <c r="H4" s="634" t="s">
        <v>107</v>
      </c>
      <c r="I4" s="635"/>
      <c r="J4" s="636" t="s">
        <v>108</v>
      </c>
      <c r="K4" s="637"/>
      <c r="L4" s="638" t="s">
        <v>27</v>
      </c>
      <c r="M4" s="625"/>
    </row>
    <row r="5" spans="1:13" ht="28.5" thickBot="1" x14ac:dyDescent="0.45">
      <c r="A5" s="270"/>
      <c r="B5" s="628"/>
      <c r="C5" s="639" t="s">
        <v>2</v>
      </c>
      <c r="D5" s="640" t="s">
        <v>4</v>
      </c>
      <c r="E5" s="641" t="s">
        <v>3</v>
      </c>
      <c r="F5" s="642" t="s">
        <v>18</v>
      </c>
      <c r="G5" s="633" t="s">
        <v>9</v>
      </c>
      <c r="H5" s="643" t="s">
        <v>109</v>
      </c>
      <c r="I5" s="644" t="s">
        <v>11</v>
      </c>
      <c r="J5" s="636" t="s">
        <v>22</v>
      </c>
      <c r="K5" s="637"/>
      <c r="L5" s="638" t="s">
        <v>46</v>
      </c>
      <c r="M5" s="625"/>
    </row>
    <row r="6" spans="1:13" ht="28.5" thickBot="1" x14ac:dyDescent="0.45">
      <c r="A6" s="270"/>
      <c r="B6" s="645" t="s">
        <v>1</v>
      </c>
      <c r="C6" s="646"/>
      <c r="D6" s="647"/>
      <c r="E6" s="648"/>
      <c r="F6" s="649"/>
      <c r="G6" s="650" t="s">
        <v>19</v>
      </c>
      <c r="H6" s="651" t="s">
        <v>110</v>
      </c>
      <c r="I6" s="652" t="s">
        <v>21</v>
      </c>
      <c r="J6" s="653" t="s">
        <v>111</v>
      </c>
      <c r="K6" s="654"/>
      <c r="L6" s="655" t="s">
        <v>22</v>
      </c>
      <c r="M6" s="656"/>
    </row>
    <row r="7" spans="1:13" ht="13.5" thickBot="1" x14ac:dyDescent="0.25">
      <c r="A7" s="270"/>
      <c r="B7" s="657"/>
      <c r="C7" s="658"/>
      <c r="D7" s="659"/>
      <c r="E7" s="660"/>
      <c r="F7" s="661"/>
      <c r="G7" s="662"/>
      <c r="H7" s="663"/>
      <c r="I7" s="663"/>
      <c r="J7" s="664"/>
      <c r="K7" s="665"/>
      <c r="L7" s="666"/>
      <c r="M7" s="667"/>
    </row>
    <row r="8" spans="1:13" ht="27.95" customHeight="1" thickBot="1" x14ac:dyDescent="0.4">
      <c r="A8" s="270"/>
      <c r="B8" s="668" t="s">
        <v>24</v>
      </c>
      <c r="C8" s="669">
        <v>92081</v>
      </c>
      <c r="D8" s="670">
        <v>10044</v>
      </c>
      <c r="E8" s="671">
        <v>355</v>
      </c>
      <c r="F8" s="672">
        <v>0</v>
      </c>
      <c r="G8" s="673">
        <v>51</v>
      </c>
      <c r="H8" s="674">
        <v>11</v>
      </c>
      <c r="I8" s="675">
        <v>74</v>
      </c>
      <c r="J8" s="676">
        <v>238</v>
      </c>
      <c r="K8" s="677"/>
      <c r="L8" s="678">
        <f>SUM(C8:J8)</f>
        <v>102854</v>
      </c>
      <c r="M8" s="679"/>
    </row>
    <row r="9" spans="1:13" ht="8.25" customHeight="1" thickBot="1" x14ac:dyDescent="0.4">
      <c r="A9" s="270"/>
      <c r="B9" s="680"/>
      <c r="C9" s="681"/>
      <c r="D9" s="682"/>
      <c r="E9" s="683"/>
      <c r="F9" s="684"/>
      <c r="G9" s="685"/>
      <c r="H9" s="686"/>
      <c r="I9" s="686"/>
      <c r="J9" s="687"/>
      <c r="K9" s="688"/>
      <c r="L9" s="689"/>
      <c r="M9" s="690"/>
    </row>
    <row r="10" spans="1:13" ht="27.95" customHeight="1" thickBot="1" x14ac:dyDescent="0.4">
      <c r="A10" s="270"/>
      <c r="B10" s="691" t="s">
        <v>28</v>
      </c>
      <c r="C10" s="669">
        <v>92329</v>
      </c>
      <c r="D10" s="670">
        <v>10084</v>
      </c>
      <c r="E10" s="671">
        <v>354</v>
      </c>
      <c r="F10" s="672">
        <v>0</v>
      </c>
      <c r="G10" s="673">
        <v>53</v>
      </c>
      <c r="H10" s="674">
        <v>10</v>
      </c>
      <c r="I10" s="675">
        <v>74</v>
      </c>
      <c r="J10" s="676">
        <v>238</v>
      </c>
      <c r="K10" s="677"/>
      <c r="L10" s="678">
        <f>SUM(C10:J10)</f>
        <v>103142</v>
      </c>
      <c r="M10" s="679"/>
    </row>
    <row r="11" spans="1:13" ht="8.25" customHeight="1" thickBot="1" x14ac:dyDescent="0.4">
      <c r="A11" s="270"/>
      <c r="B11" s="692"/>
      <c r="C11" s="681"/>
      <c r="D11" s="682"/>
      <c r="E11" s="683"/>
      <c r="F11" s="684"/>
      <c r="G11" s="685"/>
      <c r="H11" s="686"/>
      <c r="I11" s="686"/>
      <c r="J11" s="687"/>
      <c r="K11" s="688"/>
      <c r="L11" s="689"/>
      <c r="M11" s="690"/>
    </row>
    <row r="12" spans="1:13" ht="27.95" customHeight="1" thickBot="1" x14ac:dyDescent="0.4">
      <c r="A12" s="270"/>
      <c r="B12" s="691" t="s">
        <v>29</v>
      </c>
      <c r="C12" s="669">
        <v>92452</v>
      </c>
      <c r="D12" s="670">
        <v>10107</v>
      </c>
      <c r="E12" s="671">
        <v>351</v>
      </c>
      <c r="F12" s="672">
        <v>0</v>
      </c>
      <c r="G12" s="673">
        <v>50</v>
      </c>
      <c r="H12" s="674">
        <v>10</v>
      </c>
      <c r="I12" s="675">
        <v>74</v>
      </c>
      <c r="J12" s="676">
        <v>238</v>
      </c>
      <c r="K12" s="677"/>
      <c r="L12" s="678">
        <f>SUM(C12:J12)</f>
        <v>103282</v>
      </c>
      <c r="M12" s="679"/>
    </row>
    <row r="13" spans="1:13" ht="8.25" customHeight="1" thickBot="1" x14ac:dyDescent="0.4">
      <c r="A13" s="270"/>
      <c r="B13" s="692"/>
      <c r="C13" s="681"/>
      <c r="D13" s="682"/>
      <c r="E13" s="683"/>
      <c r="F13" s="684"/>
      <c r="G13" s="685"/>
      <c r="H13" s="686"/>
      <c r="I13" s="686"/>
      <c r="J13" s="687"/>
      <c r="K13" s="688"/>
      <c r="L13" s="689"/>
      <c r="M13" s="690"/>
    </row>
    <row r="14" spans="1:13" ht="27.95" customHeight="1" thickBot="1" x14ac:dyDescent="0.4">
      <c r="A14" s="270"/>
      <c r="B14" s="691" t="s">
        <v>30</v>
      </c>
      <c r="C14" s="669">
        <v>92384</v>
      </c>
      <c r="D14" s="670">
        <v>10150</v>
      </c>
      <c r="E14" s="671">
        <v>349</v>
      </c>
      <c r="F14" s="672">
        <v>0</v>
      </c>
      <c r="G14" s="673">
        <v>52</v>
      </c>
      <c r="H14" s="674">
        <v>10</v>
      </c>
      <c r="I14" s="675">
        <v>78</v>
      </c>
      <c r="J14" s="676">
        <v>239</v>
      </c>
      <c r="K14" s="677"/>
      <c r="L14" s="678">
        <f>SUM(C14:J14)</f>
        <v>103262</v>
      </c>
      <c r="M14" s="679"/>
    </row>
    <row r="15" spans="1:13" ht="8.25" customHeight="1" thickBot="1" x14ac:dyDescent="0.4">
      <c r="A15" s="270"/>
      <c r="B15" s="692"/>
      <c r="C15" s="681"/>
      <c r="D15" s="682"/>
      <c r="E15" s="683"/>
      <c r="F15" s="684"/>
      <c r="G15" s="685"/>
      <c r="H15" s="686"/>
      <c r="I15" s="686"/>
      <c r="J15" s="687"/>
      <c r="K15" s="688"/>
      <c r="L15" s="689"/>
      <c r="M15" s="690"/>
    </row>
    <row r="16" spans="1:13" ht="27.95" customHeight="1" thickBot="1" x14ac:dyDescent="0.4">
      <c r="A16" s="270"/>
      <c r="B16" s="691" t="s">
        <v>31</v>
      </c>
      <c r="C16" s="669">
        <v>92448</v>
      </c>
      <c r="D16" s="670">
        <v>10220</v>
      </c>
      <c r="E16" s="671">
        <v>349</v>
      </c>
      <c r="F16" s="672">
        <v>0</v>
      </c>
      <c r="G16" s="673">
        <v>52</v>
      </c>
      <c r="H16" s="674">
        <v>10</v>
      </c>
      <c r="I16" s="675">
        <v>80</v>
      </c>
      <c r="J16" s="676">
        <v>239</v>
      </c>
      <c r="K16" s="677"/>
      <c r="L16" s="678">
        <f>SUM(C16:J16)</f>
        <v>103398</v>
      </c>
      <c r="M16" s="679"/>
    </row>
    <row r="17" spans="1:13" ht="8.25" customHeight="1" thickBot="1" x14ac:dyDescent="0.4">
      <c r="A17" s="270"/>
      <c r="B17" s="692"/>
      <c r="C17" s="681"/>
      <c r="D17" s="682"/>
      <c r="E17" s="683"/>
      <c r="F17" s="684"/>
      <c r="G17" s="685"/>
      <c r="H17" s="686"/>
      <c r="I17" s="686"/>
      <c r="J17" s="687"/>
      <c r="K17" s="688"/>
      <c r="L17" s="689"/>
      <c r="M17" s="690"/>
    </row>
    <row r="18" spans="1:13" ht="27.95" customHeight="1" thickBot="1" x14ac:dyDescent="0.4">
      <c r="A18" s="270"/>
      <c r="B18" s="691" t="s">
        <v>32</v>
      </c>
      <c r="C18" s="669">
        <v>92496</v>
      </c>
      <c r="D18" s="670">
        <v>10255</v>
      </c>
      <c r="E18" s="671">
        <v>354</v>
      </c>
      <c r="F18" s="672">
        <v>0</v>
      </c>
      <c r="G18" s="673">
        <v>54</v>
      </c>
      <c r="H18" s="674">
        <v>10</v>
      </c>
      <c r="I18" s="675">
        <v>79</v>
      </c>
      <c r="J18" s="676">
        <v>239</v>
      </c>
      <c r="K18" s="677"/>
      <c r="L18" s="678">
        <f>SUM(C18:J18)</f>
        <v>103487</v>
      </c>
      <c r="M18" s="679"/>
    </row>
    <row r="19" spans="1:13" ht="8.25" customHeight="1" thickBot="1" x14ac:dyDescent="0.4">
      <c r="A19" s="270"/>
      <c r="B19" s="692"/>
      <c r="C19" s="681"/>
      <c r="D19" s="682"/>
      <c r="E19" s="683"/>
      <c r="F19" s="684"/>
      <c r="G19" s="685"/>
      <c r="H19" s="686"/>
      <c r="I19" s="686"/>
      <c r="J19" s="687"/>
      <c r="K19" s="688"/>
      <c r="L19" s="689"/>
      <c r="M19" s="690"/>
    </row>
    <row r="20" spans="1:13" ht="27.95" customHeight="1" thickBot="1" x14ac:dyDescent="0.4">
      <c r="A20" s="270"/>
      <c r="B20" s="691" t="s">
        <v>35</v>
      </c>
      <c r="C20" s="693">
        <v>92389</v>
      </c>
      <c r="D20" s="694">
        <v>10251</v>
      </c>
      <c r="E20" s="695">
        <v>353</v>
      </c>
      <c r="F20" s="696">
        <v>0</v>
      </c>
      <c r="G20" s="697">
        <v>56</v>
      </c>
      <c r="H20" s="698">
        <v>10</v>
      </c>
      <c r="I20" s="699">
        <v>80</v>
      </c>
      <c r="J20" s="700">
        <v>237</v>
      </c>
      <c r="K20" s="677"/>
      <c r="L20" s="678">
        <f>SUM(C20:J20)</f>
        <v>103376</v>
      </c>
      <c r="M20" s="679"/>
    </row>
    <row r="21" spans="1:13" ht="8.25" customHeight="1" thickBot="1" x14ac:dyDescent="0.4">
      <c r="A21" s="270"/>
      <c r="B21" s="701"/>
      <c r="C21" s="681"/>
      <c r="D21" s="682"/>
      <c r="E21" s="683"/>
      <c r="F21" s="684"/>
      <c r="G21" s="685"/>
      <c r="H21" s="686"/>
      <c r="I21" s="686"/>
      <c r="J21" s="687"/>
      <c r="K21" s="688"/>
      <c r="L21" s="689"/>
      <c r="M21" s="690"/>
    </row>
    <row r="22" spans="1:13" ht="27.95" customHeight="1" thickBot="1" x14ac:dyDescent="0.4">
      <c r="A22" s="270"/>
      <c r="B22" s="691" t="s">
        <v>36</v>
      </c>
      <c r="C22" s="693">
        <v>92503</v>
      </c>
      <c r="D22" s="694">
        <v>10261</v>
      </c>
      <c r="E22" s="695">
        <v>352</v>
      </c>
      <c r="F22" s="696">
        <v>0</v>
      </c>
      <c r="G22" s="697">
        <v>56</v>
      </c>
      <c r="H22" s="698">
        <v>10</v>
      </c>
      <c r="I22" s="699">
        <v>80</v>
      </c>
      <c r="J22" s="700">
        <v>236</v>
      </c>
      <c r="K22" s="677"/>
      <c r="L22" s="678">
        <f>SUM(C22:J22)</f>
        <v>103498</v>
      </c>
      <c r="M22" s="679"/>
    </row>
    <row r="23" spans="1:13" ht="8.25" customHeight="1" thickBot="1" x14ac:dyDescent="0.4">
      <c r="A23" s="270"/>
      <c r="B23" s="692"/>
      <c r="C23" s="681"/>
      <c r="D23" s="682"/>
      <c r="E23" s="683"/>
      <c r="F23" s="684"/>
      <c r="G23" s="685"/>
      <c r="H23" s="686"/>
      <c r="I23" s="686"/>
      <c r="J23" s="687"/>
      <c r="K23" s="688"/>
      <c r="L23" s="689"/>
      <c r="M23" s="690"/>
    </row>
    <row r="24" spans="1:13" ht="27.95" customHeight="1" thickBot="1" x14ac:dyDescent="0.4">
      <c r="A24" s="270"/>
      <c r="B24" s="691" t="s">
        <v>37</v>
      </c>
      <c r="C24" s="669">
        <v>92680</v>
      </c>
      <c r="D24" s="670">
        <v>10292</v>
      </c>
      <c r="E24" s="671">
        <v>349</v>
      </c>
      <c r="F24" s="672">
        <v>0</v>
      </c>
      <c r="G24" s="673">
        <v>57</v>
      </c>
      <c r="H24" s="674">
        <v>10</v>
      </c>
      <c r="I24" s="675">
        <v>79</v>
      </c>
      <c r="J24" s="676">
        <v>236</v>
      </c>
      <c r="K24" s="677"/>
      <c r="L24" s="678">
        <f>SUM(C24:J24)</f>
        <v>103703</v>
      </c>
      <c r="M24" s="679"/>
    </row>
    <row r="25" spans="1:13" ht="8.25" customHeight="1" thickBot="1" x14ac:dyDescent="0.4">
      <c r="A25" s="270"/>
      <c r="B25" s="692"/>
      <c r="C25" s="681"/>
      <c r="D25" s="682"/>
      <c r="E25" s="683"/>
      <c r="F25" s="684"/>
      <c r="G25" s="685"/>
      <c r="H25" s="686"/>
      <c r="I25" s="686"/>
      <c r="J25" s="687"/>
      <c r="K25" s="688"/>
      <c r="L25" s="689"/>
      <c r="M25" s="690"/>
    </row>
    <row r="26" spans="1:13" ht="27.95" customHeight="1" thickBot="1" x14ac:dyDescent="0.4">
      <c r="A26" s="270"/>
      <c r="B26" s="691" t="s">
        <v>38</v>
      </c>
      <c r="C26" s="669">
        <v>92809</v>
      </c>
      <c r="D26" s="670">
        <v>10256</v>
      </c>
      <c r="E26" s="671">
        <v>346</v>
      </c>
      <c r="F26" s="672">
        <v>0</v>
      </c>
      <c r="G26" s="673">
        <v>59</v>
      </c>
      <c r="H26" s="674">
        <v>10</v>
      </c>
      <c r="I26" s="675">
        <v>78</v>
      </c>
      <c r="J26" s="676">
        <v>238</v>
      </c>
      <c r="K26" s="677"/>
      <c r="L26" s="678">
        <f>SUM(C26:J26)</f>
        <v>103796</v>
      </c>
      <c r="M26" s="679"/>
    </row>
    <row r="27" spans="1:13" ht="8.25" customHeight="1" thickBot="1" x14ac:dyDescent="0.4">
      <c r="A27" s="270"/>
      <c r="B27" s="692"/>
      <c r="C27" s="681"/>
      <c r="D27" s="682"/>
      <c r="E27" s="683"/>
      <c r="F27" s="684"/>
      <c r="G27" s="685"/>
      <c r="H27" s="686"/>
      <c r="I27" s="686"/>
      <c r="J27" s="687"/>
      <c r="K27" s="688"/>
      <c r="L27" s="689"/>
      <c r="M27" s="690"/>
    </row>
    <row r="28" spans="1:13" ht="27.95" customHeight="1" thickBot="1" x14ac:dyDescent="0.4">
      <c r="A28" s="270"/>
      <c r="B28" s="691" t="s">
        <v>39</v>
      </c>
      <c r="C28" s="669">
        <v>92560</v>
      </c>
      <c r="D28" s="670">
        <v>10201</v>
      </c>
      <c r="E28" s="671">
        <v>343</v>
      </c>
      <c r="F28" s="672">
        <v>0</v>
      </c>
      <c r="G28" s="673">
        <v>59</v>
      </c>
      <c r="H28" s="674">
        <v>10</v>
      </c>
      <c r="I28" s="675">
        <v>77</v>
      </c>
      <c r="J28" s="676">
        <v>243</v>
      </c>
      <c r="K28" s="677"/>
      <c r="L28" s="678">
        <f>SUM(C28:J28)</f>
        <v>103493</v>
      </c>
      <c r="M28" s="679"/>
    </row>
    <row r="29" spans="1:13" ht="8.25" customHeight="1" thickBot="1" x14ac:dyDescent="0.4">
      <c r="A29" s="270"/>
      <c r="B29" s="692"/>
      <c r="C29" s="681"/>
      <c r="D29" s="682"/>
      <c r="E29" s="683"/>
      <c r="F29" s="684"/>
      <c r="G29" s="685"/>
      <c r="H29" s="686"/>
      <c r="I29" s="686"/>
      <c r="J29" s="687"/>
      <c r="K29" s="688"/>
      <c r="L29" s="689"/>
      <c r="M29" s="690"/>
    </row>
    <row r="30" spans="1:13" ht="27.95" customHeight="1" thickBot="1" x14ac:dyDescent="0.4">
      <c r="A30" s="270"/>
      <c r="B30" s="691" t="s">
        <v>40</v>
      </c>
      <c r="C30" s="669">
        <v>92167</v>
      </c>
      <c r="D30" s="670">
        <v>10162</v>
      </c>
      <c r="E30" s="671">
        <v>342</v>
      </c>
      <c r="F30" s="672">
        <v>0</v>
      </c>
      <c r="G30" s="673">
        <v>67</v>
      </c>
      <c r="H30" s="674">
        <v>10</v>
      </c>
      <c r="I30" s="675">
        <v>78</v>
      </c>
      <c r="J30" s="676">
        <v>238</v>
      </c>
      <c r="K30" s="677"/>
      <c r="L30" s="678">
        <f>SUM(C30:J30)</f>
        <v>103064</v>
      </c>
      <c r="M30" s="679"/>
    </row>
    <row r="31" spans="1:13" ht="14.25" customHeight="1" x14ac:dyDescent="0.2">
      <c r="A31" s="270"/>
      <c r="B31" s="702"/>
      <c r="C31" s="703"/>
      <c r="D31" s="703"/>
      <c r="E31" s="703"/>
      <c r="F31" s="703"/>
      <c r="G31" s="703"/>
      <c r="H31" s="703"/>
      <c r="I31" s="703"/>
      <c r="J31" s="703"/>
      <c r="K31" s="704"/>
      <c r="L31" s="704"/>
      <c r="M31" s="705"/>
    </row>
    <row r="32" spans="1:13" ht="0.75" hidden="1" customHeight="1" thickBot="1" x14ac:dyDescent="0.2">
      <c r="A32" s="270"/>
      <c r="B32" s="706"/>
      <c r="C32" s="707"/>
      <c r="D32" s="707"/>
      <c r="E32" s="707"/>
      <c r="F32" s="707"/>
      <c r="G32" s="707"/>
      <c r="H32" s="707"/>
      <c r="I32" s="707"/>
      <c r="J32" s="707"/>
      <c r="K32" s="706"/>
      <c r="L32" s="706"/>
      <c r="M32" s="708"/>
    </row>
    <row r="33" spans="1:13" ht="18.75" hidden="1" thickBot="1" x14ac:dyDescent="0.3">
      <c r="A33" s="270"/>
      <c r="B33" s="709"/>
      <c r="C33" s="710"/>
      <c r="D33" s="711"/>
      <c r="E33" s="712"/>
      <c r="F33" s="713"/>
      <c r="G33" s="714"/>
      <c r="H33" s="715"/>
      <c r="I33" s="715"/>
      <c r="J33" s="716"/>
      <c r="K33" s="717"/>
      <c r="L33" s="718"/>
      <c r="M33" s="719"/>
    </row>
    <row r="34" spans="1:13" ht="18.75" hidden="1" thickBot="1" x14ac:dyDescent="0.3">
      <c r="A34" s="720"/>
      <c r="B34" s="721" t="s">
        <v>89</v>
      </c>
      <c r="C34" s="722"/>
      <c r="D34" s="723"/>
      <c r="E34" s="724"/>
      <c r="F34" s="725"/>
      <c r="G34" s="726"/>
      <c r="H34" s="727"/>
      <c r="I34" s="727"/>
      <c r="J34" s="728"/>
      <c r="K34" s="729"/>
      <c r="L34" s="730"/>
      <c r="M34" s="625"/>
    </row>
    <row r="35" spans="1:13" ht="13.5" hidden="1" thickBot="1" x14ac:dyDescent="0.25">
      <c r="A35" s="731"/>
      <c r="B35" s="732"/>
      <c r="C35" s="733"/>
      <c r="D35" s="734"/>
      <c r="E35" s="735"/>
      <c r="F35" s="736"/>
      <c r="G35" s="737"/>
      <c r="H35" s="738"/>
      <c r="I35" s="738"/>
      <c r="J35" s="739"/>
      <c r="K35" s="739"/>
      <c r="L35" s="740"/>
      <c r="M35" s="625"/>
    </row>
    <row r="37" spans="1:13" x14ac:dyDescent="0.2">
      <c r="B37" s="741"/>
      <c r="C37" s="741"/>
      <c r="D37" s="741"/>
    </row>
    <row r="38" spans="1:13" x14ac:dyDescent="0.2">
      <c r="B38" s="742"/>
      <c r="C38" s="742"/>
      <c r="D38" s="741"/>
    </row>
    <row r="39" spans="1:13" x14ac:dyDescent="0.2">
      <c r="B39" s="741"/>
      <c r="C39" s="741"/>
      <c r="D39" s="741"/>
    </row>
    <row r="40" spans="1:13" x14ac:dyDescent="0.2">
      <c r="B40" s="743"/>
      <c r="C40" s="741"/>
      <c r="D40" s="741"/>
    </row>
  </sheetData>
  <pageMargins left="0.78740157499999996" right="0.78740157499999996" top="0.85" bottom="0.81" header="0.4921259845" footer="0.4921259845"/>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W38"/>
  <sheetViews>
    <sheetView zoomScale="85" zoomScaleNormal="85" workbookViewId="0">
      <selection activeCell="C59" sqref="C59"/>
    </sheetView>
  </sheetViews>
  <sheetFormatPr baseColWidth="10" defaultRowHeight="12.75" x14ac:dyDescent="0.2"/>
  <cols>
    <col min="1" max="1" width="1.28515625" customWidth="1"/>
    <col min="2" max="2" width="14.140625" customWidth="1"/>
    <col min="3" max="9" width="10.7109375" customWidth="1"/>
    <col min="10" max="10" width="10.85546875" customWidth="1"/>
    <col min="11" max="15" width="10.7109375" customWidth="1"/>
    <col min="16" max="16" width="7.85546875" customWidth="1"/>
    <col min="17" max="17" width="0.28515625" customWidth="1"/>
    <col min="18" max="18" width="0.140625" hidden="1" customWidth="1"/>
    <col min="19" max="19" width="8.5703125" hidden="1" customWidth="1"/>
    <col min="20" max="20" width="0.28515625" hidden="1" customWidth="1"/>
    <col min="21" max="21" width="8" hidden="1" customWidth="1"/>
    <col min="22" max="22" width="7.7109375" hidden="1" customWidth="1"/>
    <col min="23" max="23" width="1" customWidth="1"/>
  </cols>
  <sheetData>
    <row r="1" spans="1:23" ht="16.5" customHeight="1" thickBot="1" x14ac:dyDescent="0.3">
      <c r="A1" s="620"/>
      <c r="B1" s="744" t="s">
        <v>114</v>
      </c>
      <c r="C1" s="745"/>
      <c r="D1" s="745"/>
      <c r="E1" s="745"/>
      <c r="F1" s="745"/>
      <c r="G1" s="745"/>
      <c r="H1" s="745"/>
      <c r="I1" s="745"/>
      <c r="J1" s="745"/>
      <c r="K1" s="745"/>
      <c r="L1" s="745"/>
      <c r="M1" s="745"/>
      <c r="N1" s="745"/>
      <c r="O1" s="745"/>
      <c r="P1" s="745"/>
      <c r="Q1" s="745"/>
      <c r="R1" s="745"/>
      <c r="S1" s="746"/>
      <c r="T1" s="747"/>
      <c r="V1" s="748"/>
      <c r="W1" s="625"/>
    </row>
    <row r="2" spans="1:23" ht="15" customHeight="1" thickBot="1" x14ac:dyDescent="0.25">
      <c r="A2" s="720"/>
      <c r="B2" s="749" t="s">
        <v>115</v>
      </c>
      <c r="C2" s="750"/>
      <c r="D2" s="750"/>
      <c r="E2" s="750"/>
      <c r="F2" s="750"/>
      <c r="G2" s="750"/>
      <c r="H2" s="750"/>
      <c r="I2" s="750"/>
      <c r="J2" s="750"/>
      <c r="K2" s="750"/>
      <c r="L2" s="750"/>
      <c r="M2" s="750"/>
      <c r="N2" s="750"/>
      <c r="O2" s="750"/>
      <c r="P2" s="751"/>
      <c r="Q2" s="750"/>
      <c r="R2" s="272"/>
      <c r="S2" s="272"/>
      <c r="T2" s="752"/>
      <c r="V2" s="753"/>
      <c r="W2" s="625"/>
    </row>
    <row r="3" spans="1:23" ht="13.5" thickBot="1" x14ac:dyDescent="0.25">
      <c r="A3" s="720"/>
      <c r="B3" s="709" t="s">
        <v>116</v>
      </c>
      <c r="C3" s="20"/>
      <c r="D3" s="20"/>
      <c r="E3" s="20"/>
      <c r="F3" s="20"/>
      <c r="G3" s="20"/>
      <c r="H3" s="20"/>
      <c r="I3" s="20"/>
      <c r="J3" s="20"/>
      <c r="K3" s="20"/>
      <c r="L3" s="20"/>
      <c r="M3" s="20"/>
      <c r="N3" s="20"/>
      <c r="O3" s="20"/>
      <c r="P3" s="21"/>
      <c r="Q3" s="754"/>
      <c r="R3" s="755"/>
      <c r="S3" s="755"/>
      <c r="T3" s="756"/>
      <c r="V3" s="753"/>
      <c r="W3" s="625"/>
    </row>
    <row r="4" spans="1:23" ht="18.75" thickBot="1" x14ac:dyDescent="0.3">
      <c r="A4" s="270"/>
      <c r="B4" s="757"/>
      <c r="C4" s="758" t="s">
        <v>117</v>
      </c>
      <c r="D4" s="759" t="s">
        <v>117</v>
      </c>
      <c r="E4" s="760" t="s">
        <v>117</v>
      </c>
      <c r="F4" s="761" t="s">
        <v>117</v>
      </c>
      <c r="G4" s="762" t="s">
        <v>117</v>
      </c>
      <c r="H4" s="763" t="s">
        <v>117</v>
      </c>
      <c r="I4" s="764" t="s">
        <v>118</v>
      </c>
      <c r="J4" s="765" t="s">
        <v>117</v>
      </c>
      <c r="K4" s="766"/>
      <c r="L4" s="767"/>
      <c r="M4" s="768"/>
      <c r="N4" s="769"/>
      <c r="O4" s="768"/>
      <c r="P4" s="769"/>
      <c r="Q4" s="272"/>
      <c r="R4" s="770"/>
      <c r="S4" s="771"/>
      <c r="T4" s="772"/>
      <c r="U4" s="773"/>
      <c r="V4" s="774"/>
      <c r="W4" s="625"/>
    </row>
    <row r="5" spans="1:23" ht="21" thickBot="1" x14ac:dyDescent="0.35">
      <c r="A5" s="270"/>
      <c r="B5" s="645" t="s">
        <v>1</v>
      </c>
      <c r="C5" s="775">
        <v>0</v>
      </c>
      <c r="D5" s="776">
        <v>1</v>
      </c>
      <c r="E5" s="777">
        <v>2</v>
      </c>
      <c r="F5" s="778">
        <v>3</v>
      </c>
      <c r="G5" s="779">
        <v>4</v>
      </c>
      <c r="H5" s="780">
        <v>5</v>
      </c>
      <c r="I5" s="781" t="s">
        <v>119</v>
      </c>
      <c r="J5" s="782">
        <v>6</v>
      </c>
      <c r="K5" s="783"/>
      <c r="L5" s="784"/>
      <c r="M5" s="785"/>
      <c r="N5" s="786"/>
      <c r="O5" s="787"/>
      <c r="P5" s="788"/>
      <c r="Q5" s="789"/>
      <c r="R5" s="790"/>
      <c r="S5" s="791"/>
      <c r="T5" s="792"/>
      <c r="U5" s="793"/>
      <c r="V5" s="794"/>
      <c r="W5" s="719"/>
    </row>
    <row r="6" spans="1:23" ht="8.25" customHeight="1" thickBot="1" x14ac:dyDescent="0.25">
      <c r="A6" s="270"/>
      <c r="B6" s="657"/>
      <c r="C6" s="795"/>
      <c r="D6" s="796"/>
      <c r="E6" s="797"/>
      <c r="F6" s="798"/>
      <c r="G6" s="799"/>
      <c r="H6" s="800"/>
      <c r="I6" s="801"/>
      <c r="J6" s="802"/>
      <c r="K6" s="803"/>
      <c r="L6" s="804"/>
      <c r="M6" s="805"/>
      <c r="N6" s="806"/>
      <c r="O6" s="807"/>
      <c r="P6" s="808"/>
      <c r="Q6" s="809"/>
      <c r="R6" s="810"/>
      <c r="S6" s="811"/>
      <c r="T6" s="706"/>
      <c r="U6" s="812"/>
      <c r="V6" s="813"/>
      <c r="W6" s="814"/>
    </row>
    <row r="7" spans="1:23" ht="21.95" customHeight="1" thickBot="1" x14ac:dyDescent="0.3">
      <c r="A7" s="270"/>
      <c r="B7" s="668" t="s">
        <v>24</v>
      </c>
      <c r="C7" s="815">
        <f>SUM('[1](15.1) Keine S-arm'!AG10)</f>
        <v>3855</v>
      </c>
      <c r="D7" s="816">
        <f>SUM('[1](15.2) Euro 1 Stufen'!AP10)</f>
        <v>4612</v>
      </c>
      <c r="E7" s="817">
        <f>SUM('[1](15.3) Euro 2 Stufen'!BF10)</f>
        <v>18109</v>
      </c>
      <c r="F7" s="818">
        <f>SUM('[1](15.4) Euro 3 Stufen'!BH10)</f>
        <v>34082</v>
      </c>
      <c r="G7" s="819">
        <f>SUM('[1](15.5) Euro 4 Stufen'!AR10)</f>
        <v>48752</v>
      </c>
      <c r="H7" s="820">
        <f>SUM('[1](15.6) Euro 5 Stufen'!U10)</f>
        <v>86784</v>
      </c>
      <c r="I7" s="821">
        <f>SUM('[1](15.6) Euro 5 Stufen'!E10,'[1](15.6) Euro 5 Stufen'!F10)</f>
        <v>467</v>
      </c>
      <c r="J7" s="822">
        <f>SUM('[1](15.7) Euro 6 Stufen '!AX9)</f>
        <v>18824</v>
      </c>
      <c r="K7" s="823"/>
      <c r="L7" s="824"/>
      <c r="M7" s="825"/>
      <c r="N7" s="826"/>
      <c r="O7" s="827"/>
      <c r="P7" s="819"/>
      <c r="Q7" s="828"/>
      <c r="R7" s="829"/>
      <c r="S7" s="830"/>
      <c r="T7" s="831"/>
      <c r="U7" s="832"/>
      <c r="V7" s="833"/>
      <c r="W7" s="834"/>
    </row>
    <row r="8" spans="1:23" ht="15.95" customHeight="1" thickBot="1" x14ac:dyDescent="0.3">
      <c r="A8" s="270"/>
      <c r="B8" s="680"/>
      <c r="C8" s="835"/>
      <c r="D8" s="836"/>
      <c r="E8" s="837"/>
      <c r="F8" s="838"/>
      <c r="G8" s="839"/>
      <c r="H8" s="840"/>
      <c r="I8" s="841"/>
      <c r="J8" s="842"/>
      <c r="K8" s="843"/>
      <c r="L8" s="844"/>
      <c r="M8" s="845"/>
      <c r="N8" s="846"/>
      <c r="O8" s="847"/>
      <c r="P8" s="848"/>
      <c r="Q8" s="849"/>
      <c r="R8" s="850"/>
      <c r="S8" s="851"/>
      <c r="T8" s="852"/>
      <c r="U8" s="853"/>
      <c r="V8" s="854"/>
      <c r="W8" s="855"/>
    </row>
    <row r="9" spans="1:23" ht="21.95" customHeight="1" thickBot="1" x14ac:dyDescent="0.3">
      <c r="A9" s="270"/>
      <c r="B9" s="691" t="s">
        <v>28</v>
      </c>
      <c r="C9" s="815">
        <f>SUM('[1](15.1) Keine S-arm'!AG12)</f>
        <v>3861</v>
      </c>
      <c r="D9" s="816">
        <f>SUM('[1](15.2) Euro 1 Stufen'!AP12)</f>
        <v>4567</v>
      </c>
      <c r="E9" s="817">
        <f>SUM('[1](15.3) Euro 2 Stufen'!BF12)</f>
        <v>17998</v>
      </c>
      <c r="F9" s="818">
        <f>SUM('[1](15.4) Euro 3 Stufen'!BH12)</f>
        <v>34036</v>
      </c>
      <c r="G9" s="819">
        <f>SUM('[1](15.5) Euro 4 Stufen'!AR12)</f>
        <v>48676</v>
      </c>
      <c r="H9" s="820">
        <f>SUM('[1](15.6) Euro 5 Stufen'!U12)</f>
        <v>86408</v>
      </c>
      <c r="I9" s="821">
        <f>SUM('[1](15.6) Euro 5 Stufen'!E12,'[1](15.6) Euro 5 Stufen'!F12)</f>
        <v>466</v>
      </c>
      <c r="J9" s="822">
        <f>SUM('[1](15.7) Euro 6 Stufen '!AX11)</f>
        <v>20318</v>
      </c>
      <c r="K9" s="823"/>
      <c r="L9" s="856"/>
      <c r="M9" s="825"/>
      <c r="N9" s="826"/>
      <c r="O9" s="827"/>
      <c r="P9" s="819"/>
      <c r="Q9" s="828"/>
      <c r="R9" s="829"/>
      <c r="S9" s="830"/>
      <c r="T9" s="831"/>
      <c r="U9" s="832"/>
      <c r="V9" s="833"/>
      <c r="W9" s="834"/>
    </row>
    <row r="10" spans="1:23" ht="15.95" customHeight="1" thickBot="1" x14ac:dyDescent="0.3">
      <c r="A10" s="270"/>
      <c r="B10" s="692"/>
      <c r="C10" s="835"/>
      <c r="D10" s="836"/>
      <c r="E10" s="837"/>
      <c r="F10" s="838"/>
      <c r="G10" s="839"/>
      <c r="H10" s="840"/>
      <c r="I10" s="857"/>
      <c r="J10" s="842"/>
      <c r="K10" s="843"/>
      <c r="L10" s="844"/>
      <c r="M10" s="845"/>
      <c r="N10" s="846"/>
      <c r="O10" s="847"/>
      <c r="P10" s="848"/>
      <c r="Q10" s="849"/>
      <c r="R10" s="850"/>
      <c r="S10" s="851"/>
      <c r="T10" s="852"/>
      <c r="U10" s="853"/>
      <c r="V10" s="854"/>
      <c r="W10" s="855"/>
    </row>
    <row r="11" spans="1:23" ht="21.95" customHeight="1" thickBot="1" x14ac:dyDescent="0.3">
      <c r="A11" s="270"/>
      <c r="B11" s="691" t="s">
        <v>29</v>
      </c>
      <c r="C11" s="815">
        <f>SUM('[1](15.1) Keine S-arm'!AG14)</f>
        <v>3850</v>
      </c>
      <c r="D11" s="816">
        <f>SUM('[1](15.2) Euro 1 Stufen'!AP14)</f>
        <v>4510</v>
      </c>
      <c r="E11" s="817">
        <f>SUM('[1](15.3) Euro 2 Stufen'!BF14)</f>
        <v>17786</v>
      </c>
      <c r="F11" s="818">
        <f>SUM('[1](15.4) Euro 3 Stufen'!BH14)</f>
        <v>33960</v>
      </c>
      <c r="G11" s="819">
        <f>SUM('[1](15.5) Euro 4 Stufen'!AR14)</f>
        <v>48465</v>
      </c>
      <c r="H11" s="820">
        <f>SUM('[1](15.6) Euro 5 Stufen'!U14)</f>
        <v>85863</v>
      </c>
      <c r="I11" s="821">
        <f>SUM('[1](15.6) Euro 5 Stufen'!E14:F14)</f>
        <v>466</v>
      </c>
      <c r="J11" s="822">
        <f>SUM('[1](15.7) Euro 6 Stufen '!AX13)</f>
        <v>22175</v>
      </c>
      <c r="K11" s="823"/>
      <c r="L11" s="856"/>
      <c r="M11" s="858"/>
      <c r="N11" s="826"/>
      <c r="O11" s="827"/>
      <c r="P11" s="819"/>
      <c r="Q11" s="828"/>
      <c r="R11" s="829"/>
      <c r="S11" s="830"/>
      <c r="T11" s="831"/>
      <c r="U11" s="832"/>
      <c r="V11" s="833"/>
      <c r="W11" s="834"/>
    </row>
    <row r="12" spans="1:23" ht="15.95" customHeight="1" thickBot="1" x14ac:dyDescent="0.3">
      <c r="A12" s="270"/>
      <c r="B12" s="692"/>
      <c r="C12" s="835"/>
      <c r="D12" s="836"/>
      <c r="E12" s="837"/>
      <c r="F12" s="838"/>
      <c r="G12" s="839"/>
      <c r="H12" s="840"/>
      <c r="I12" s="857"/>
      <c r="J12" s="842"/>
      <c r="K12" s="843"/>
      <c r="L12" s="844"/>
      <c r="M12" s="845"/>
      <c r="N12" s="846"/>
      <c r="O12" s="847"/>
      <c r="P12" s="848"/>
      <c r="Q12" s="849"/>
      <c r="R12" s="850"/>
      <c r="S12" s="851"/>
      <c r="T12" s="852"/>
      <c r="U12" s="853"/>
      <c r="V12" s="854"/>
      <c r="W12" s="855"/>
    </row>
    <row r="13" spans="1:23" ht="21.95" customHeight="1" thickBot="1" x14ac:dyDescent="0.3">
      <c r="A13" s="270"/>
      <c r="B13" s="691" t="s">
        <v>30</v>
      </c>
      <c r="C13" s="815">
        <f>SUM('[1](15.1) Keine S-arm'!AG16)</f>
        <v>3874</v>
      </c>
      <c r="D13" s="816">
        <f>SUM('[1](15.2) Euro 1 Stufen'!AP16)</f>
        <v>4464</v>
      </c>
      <c r="E13" s="817">
        <f>SUM('[1](15.3) Euro 2 Stufen'!BF16)</f>
        <v>17547</v>
      </c>
      <c r="F13" s="818">
        <f>SUM('[1](15.4) Euro 3 Stufen'!BH16)</f>
        <v>33748</v>
      </c>
      <c r="G13" s="819">
        <f>SUM('[1](15.5) Euro 4 Stufen'!AR16)</f>
        <v>48261</v>
      </c>
      <c r="H13" s="820">
        <f>SUM('[1](15.6) Euro 5 Stufen'!U16)</f>
        <v>85219</v>
      </c>
      <c r="I13" s="821">
        <f>SUM('[1](15.6) Euro 5 Stufen'!E16:F16)</f>
        <v>465</v>
      </c>
      <c r="J13" s="822">
        <f>SUM('[1](15.7) Euro 6 Stufen '!AX15)</f>
        <v>22894</v>
      </c>
      <c r="K13" s="823"/>
      <c r="L13" s="856"/>
      <c r="M13" s="825"/>
      <c r="N13" s="826"/>
      <c r="O13" s="827"/>
      <c r="P13" s="819"/>
      <c r="Q13" s="828"/>
      <c r="R13" s="829"/>
      <c r="S13" s="830"/>
      <c r="T13" s="831"/>
      <c r="U13" s="832"/>
      <c r="V13" s="833"/>
      <c r="W13" s="834"/>
    </row>
    <row r="14" spans="1:23" ht="15.95" customHeight="1" thickBot="1" x14ac:dyDescent="0.3">
      <c r="A14" s="270"/>
      <c r="B14" s="692"/>
      <c r="C14" s="835"/>
      <c r="D14" s="836"/>
      <c r="E14" s="837"/>
      <c r="F14" s="838"/>
      <c r="G14" s="839"/>
      <c r="H14" s="840"/>
      <c r="I14" s="857"/>
      <c r="J14" s="842"/>
      <c r="K14" s="843"/>
      <c r="L14" s="844"/>
      <c r="M14" s="845"/>
      <c r="N14" s="846"/>
      <c r="O14" s="847"/>
      <c r="P14" s="848"/>
      <c r="Q14" s="849"/>
      <c r="R14" s="850"/>
      <c r="S14" s="851"/>
      <c r="T14" s="852"/>
      <c r="U14" s="853"/>
      <c r="V14" s="854"/>
      <c r="W14" s="855"/>
    </row>
    <row r="15" spans="1:23" ht="21.95" customHeight="1" thickBot="1" x14ac:dyDescent="0.3">
      <c r="A15" s="270"/>
      <c r="B15" s="691" t="s">
        <v>31</v>
      </c>
      <c r="C15" s="815">
        <f>SUM('[1](15.1) Keine S-arm'!AG18)</f>
        <v>3910</v>
      </c>
      <c r="D15" s="816">
        <f>SUM('[1](15.2) Euro 1 Stufen'!AP18)</f>
        <v>4431</v>
      </c>
      <c r="E15" s="817">
        <f>SUM('[1](15.3) Euro 2 Stufen'!BF18)</f>
        <v>17419</v>
      </c>
      <c r="F15" s="818">
        <f>SUM('[1](15.4) Euro 3 Stufen'!BH18)</f>
        <v>33658</v>
      </c>
      <c r="G15" s="819">
        <f>SUM('[1](15.5) Euro 4 Stufen'!AR18)</f>
        <v>48127</v>
      </c>
      <c r="H15" s="820">
        <f>SUM('[1](15.6) Euro 5 Stufen'!U18)</f>
        <v>84761</v>
      </c>
      <c r="I15" s="821">
        <f>SUM('[1](15.6) Euro 5 Stufen'!E18:F18)</f>
        <v>465</v>
      </c>
      <c r="J15" s="822">
        <f>SUM('[1](15.7) Euro 6 Stufen '!AX17)</f>
        <v>24139</v>
      </c>
      <c r="K15" s="823"/>
      <c r="L15" s="856"/>
      <c r="M15" s="825"/>
      <c r="N15" s="826"/>
      <c r="O15" s="827"/>
      <c r="P15" s="819"/>
      <c r="Q15" s="828"/>
      <c r="R15" s="829"/>
      <c r="S15" s="830"/>
      <c r="T15" s="831"/>
      <c r="U15" s="832"/>
      <c r="V15" s="833"/>
      <c r="W15" s="834"/>
    </row>
    <row r="16" spans="1:23" ht="15.95" customHeight="1" thickBot="1" x14ac:dyDescent="0.3">
      <c r="A16" s="270"/>
      <c r="B16" s="692"/>
      <c r="C16" s="835"/>
      <c r="D16" s="836"/>
      <c r="E16" s="837"/>
      <c r="F16" s="838"/>
      <c r="G16" s="839"/>
      <c r="H16" s="840"/>
      <c r="I16" s="857"/>
      <c r="J16" s="842"/>
      <c r="K16" s="843"/>
      <c r="L16" s="844"/>
      <c r="M16" s="845"/>
      <c r="N16" s="846"/>
      <c r="O16" s="847"/>
      <c r="P16" s="848"/>
      <c r="Q16" s="849"/>
      <c r="R16" s="850"/>
      <c r="S16" s="851"/>
      <c r="T16" s="852"/>
      <c r="U16" s="853"/>
      <c r="V16" s="854"/>
      <c r="W16" s="855"/>
    </row>
    <row r="17" spans="1:23" ht="21.95" customHeight="1" thickBot="1" x14ac:dyDescent="0.3">
      <c r="A17" s="270"/>
      <c r="B17" s="691" t="s">
        <v>32</v>
      </c>
      <c r="C17" s="815">
        <f>SUM('[1](15.1) Keine S-arm'!AG20)</f>
        <v>3930</v>
      </c>
      <c r="D17" s="816">
        <f>SUM('[1](15.2) Euro 1 Stufen'!AP20)</f>
        <v>4374</v>
      </c>
      <c r="E17" s="817">
        <f>SUM('[1](15.3) Euro 2 Stufen'!BF20)</f>
        <v>17249</v>
      </c>
      <c r="F17" s="818">
        <f>SUM('[1](15.4) Euro 3 Stufen'!BH20)</f>
        <v>33463</v>
      </c>
      <c r="G17" s="819">
        <f>SUM('[1](15.5) Euro 4 Stufen'!AR20)</f>
        <v>47976</v>
      </c>
      <c r="H17" s="820">
        <f>SUM('[1](15.6) Euro 5 Stufen'!U20)</f>
        <v>84298</v>
      </c>
      <c r="I17" s="821">
        <f>SUM('[1](15.6) Euro 5 Stufen'!E20:F20)</f>
        <v>466</v>
      </c>
      <c r="J17" s="822">
        <f>SUM('[1](15.7) Euro 6 Stufen '!AX19)</f>
        <v>25517</v>
      </c>
      <c r="K17" s="823"/>
      <c r="L17" s="856"/>
      <c r="M17" s="825"/>
      <c r="N17" s="826"/>
      <c r="O17" s="827"/>
      <c r="P17" s="819"/>
      <c r="Q17" s="828"/>
      <c r="R17" s="829"/>
      <c r="S17" s="830"/>
      <c r="T17" s="831"/>
      <c r="U17" s="832"/>
      <c r="V17" s="833"/>
      <c r="W17" s="834"/>
    </row>
    <row r="18" spans="1:23" ht="15.95" customHeight="1" thickBot="1" x14ac:dyDescent="0.3">
      <c r="A18" s="270"/>
      <c r="B18" s="692"/>
      <c r="C18" s="835"/>
      <c r="D18" s="836"/>
      <c r="E18" s="837"/>
      <c r="F18" s="838"/>
      <c r="G18" s="839"/>
      <c r="H18" s="840"/>
      <c r="I18" s="857"/>
      <c r="J18" s="842"/>
      <c r="K18" s="843"/>
      <c r="L18" s="844"/>
      <c r="M18" s="845"/>
      <c r="N18" s="846"/>
      <c r="O18" s="847"/>
      <c r="P18" s="848"/>
      <c r="Q18" s="849"/>
      <c r="R18" s="850"/>
      <c r="S18" s="851"/>
      <c r="T18" s="852"/>
      <c r="U18" s="853"/>
      <c r="V18" s="854"/>
      <c r="W18" s="855"/>
    </row>
    <row r="19" spans="1:23" ht="21.95" customHeight="1" thickBot="1" x14ac:dyDescent="0.3">
      <c r="A19" s="270"/>
      <c r="B19" s="691" t="s">
        <v>35</v>
      </c>
      <c r="C19" s="859">
        <f>SUM('[1](15.1) Keine S-arm'!AG22)</f>
        <v>3934</v>
      </c>
      <c r="D19" s="860">
        <f>SUM('[1](15.2) Euro 1 Stufen'!AP22)</f>
        <v>4313</v>
      </c>
      <c r="E19" s="856">
        <f>SUM('[1](15.3) Euro 2 Stufen'!BF22)</f>
        <v>16987</v>
      </c>
      <c r="F19" s="861">
        <f>SUM('[1](15.4) Euro 3 Stufen'!BH22)</f>
        <v>33220</v>
      </c>
      <c r="G19" s="862">
        <f>SUM('[1](15.5) Euro 4 Stufen'!AR22)</f>
        <v>47700</v>
      </c>
      <c r="H19" s="863">
        <f>SUM('[1](15.6) Euro 5 Stufen'!U22)</f>
        <v>83801</v>
      </c>
      <c r="I19" s="864">
        <f>SUM('[1](15.6) Euro 5 Stufen'!E22:F22)</f>
        <v>463</v>
      </c>
      <c r="J19" s="865">
        <f>SUM('[1](15.7) Euro 6 Stufen '!AX21)</f>
        <v>26654</v>
      </c>
      <c r="K19" s="866"/>
      <c r="L19" s="856"/>
      <c r="M19" s="858"/>
      <c r="N19" s="867"/>
      <c r="O19" s="868"/>
      <c r="P19" s="862"/>
      <c r="Q19" s="869"/>
      <c r="R19" s="829"/>
      <c r="S19" s="830"/>
      <c r="T19" s="831"/>
      <c r="U19" s="832"/>
      <c r="V19" s="833"/>
      <c r="W19" s="834"/>
    </row>
    <row r="20" spans="1:23" ht="15.95" customHeight="1" thickBot="1" x14ac:dyDescent="0.3">
      <c r="A20" s="270"/>
      <c r="B20" s="701"/>
      <c r="C20" s="835"/>
      <c r="D20" s="836"/>
      <c r="E20" s="837"/>
      <c r="F20" s="838"/>
      <c r="G20" s="839"/>
      <c r="H20" s="840"/>
      <c r="I20" s="857"/>
      <c r="J20" s="842"/>
      <c r="K20" s="843"/>
      <c r="L20" s="844"/>
      <c r="M20" s="845"/>
      <c r="N20" s="846"/>
      <c r="O20" s="847"/>
      <c r="P20" s="848"/>
      <c r="Q20" s="849"/>
      <c r="R20" s="850"/>
      <c r="S20" s="851"/>
      <c r="T20" s="852"/>
      <c r="U20" s="853"/>
      <c r="V20" s="854"/>
      <c r="W20" s="855"/>
    </row>
    <row r="21" spans="1:23" ht="21.95" customHeight="1" thickBot="1" x14ac:dyDescent="0.3">
      <c r="A21" s="270"/>
      <c r="B21" s="691" t="s">
        <v>36</v>
      </c>
      <c r="C21" s="859">
        <f>SUM('[1](15.1) Keine S-arm'!AG24)</f>
        <v>3941</v>
      </c>
      <c r="D21" s="860">
        <f>SUM('[1](15.2) Euro 1 Stufen'!AP24)</f>
        <v>4259</v>
      </c>
      <c r="E21" s="856">
        <f>SUM('[1](15.3) Euro 2 Stufen'!BF24)</f>
        <v>16881</v>
      </c>
      <c r="F21" s="861">
        <f>SUM('[1](15.4) Euro 3 Stufen'!BH24)</f>
        <v>33091</v>
      </c>
      <c r="G21" s="862">
        <f>SUM('[1](15.5) Euro 4 Stufen'!AR24)</f>
        <v>47583</v>
      </c>
      <c r="H21" s="863">
        <f>SUM('[1](15.6) Euro 5 Stufen'!U24)</f>
        <v>83426</v>
      </c>
      <c r="I21" s="864">
        <f>SUM('[1](15.6) Euro 5 Stufen'!E24:F24)</f>
        <v>464</v>
      </c>
      <c r="J21" s="865">
        <f>SUM('[1](15.7) Euro 6 Stufen '!AX23)</f>
        <v>27855</v>
      </c>
      <c r="K21" s="866"/>
      <c r="L21" s="856"/>
      <c r="M21" s="858"/>
      <c r="N21" s="867"/>
      <c r="O21" s="868"/>
      <c r="P21" s="862"/>
      <c r="Q21" s="869"/>
      <c r="R21" s="829"/>
      <c r="S21" s="830"/>
      <c r="T21" s="831"/>
      <c r="U21" s="832"/>
      <c r="V21" s="833"/>
      <c r="W21" s="834"/>
    </row>
    <row r="22" spans="1:23" ht="15.95" customHeight="1" thickBot="1" x14ac:dyDescent="0.3">
      <c r="A22" s="270"/>
      <c r="B22" s="692"/>
      <c r="C22" s="835"/>
      <c r="D22" s="836"/>
      <c r="E22" s="837"/>
      <c r="F22" s="838"/>
      <c r="G22" s="839"/>
      <c r="H22" s="840"/>
      <c r="I22" s="857"/>
      <c r="J22" s="842"/>
      <c r="K22" s="843"/>
      <c r="L22" s="844"/>
      <c r="M22" s="845"/>
      <c r="N22" s="846"/>
      <c r="O22" s="847"/>
      <c r="P22" s="848"/>
      <c r="Q22" s="849"/>
      <c r="R22" s="850"/>
      <c r="S22" s="851"/>
      <c r="T22" s="852"/>
      <c r="U22" s="853"/>
      <c r="V22" s="854"/>
      <c r="W22" s="855"/>
    </row>
    <row r="23" spans="1:23" ht="21.95" customHeight="1" thickBot="1" x14ac:dyDescent="0.3">
      <c r="A23" s="270"/>
      <c r="B23" s="691" t="s">
        <v>37</v>
      </c>
      <c r="C23" s="815">
        <f>SUM('[1](15.1) Keine S-arm'!AG26)</f>
        <v>3945</v>
      </c>
      <c r="D23" s="816">
        <f>SUM('[1](15.2) Euro 1 Stufen'!AP26)</f>
        <v>4201</v>
      </c>
      <c r="E23" s="817">
        <f>SUM('[1](15.3) Euro 2 Stufen'!BF26)</f>
        <v>16713</v>
      </c>
      <c r="F23" s="818">
        <f>SUM('[1](15.4) Euro 3 Stufen'!BH26)</f>
        <v>32983</v>
      </c>
      <c r="G23" s="819">
        <f>SUM('[1](15.5) Euro 4 Stufen'!AR26)</f>
        <v>47361</v>
      </c>
      <c r="H23" s="820">
        <f>SUM('[1](15.6) Euro 5 Stufen'!U26)</f>
        <v>83025</v>
      </c>
      <c r="I23" s="821">
        <f>SUM('[1](15.6) Euro 5 Stufen'!E26:F26)</f>
        <v>460</v>
      </c>
      <c r="J23" s="822">
        <f>SUM('[1](15.7) Euro 6 Stufen '!AX25)</f>
        <v>29439</v>
      </c>
      <c r="K23" s="823"/>
      <c r="L23" s="856"/>
      <c r="M23" s="825"/>
      <c r="N23" s="826"/>
      <c r="O23" s="827"/>
      <c r="P23" s="819"/>
      <c r="Q23" s="828"/>
      <c r="R23" s="829"/>
      <c r="S23" s="830"/>
      <c r="T23" s="831"/>
      <c r="U23" s="832"/>
      <c r="V23" s="833"/>
      <c r="W23" s="834"/>
    </row>
    <row r="24" spans="1:23" ht="15.95" customHeight="1" thickBot="1" x14ac:dyDescent="0.3">
      <c r="A24" s="270"/>
      <c r="B24" s="692"/>
      <c r="C24" s="835"/>
      <c r="D24" s="836"/>
      <c r="E24" s="837"/>
      <c r="F24" s="838"/>
      <c r="G24" s="839"/>
      <c r="H24" s="840"/>
      <c r="I24" s="857"/>
      <c r="J24" s="842"/>
      <c r="K24" s="843"/>
      <c r="L24" s="844"/>
      <c r="M24" s="845"/>
      <c r="N24" s="846"/>
      <c r="O24" s="847"/>
      <c r="P24" s="848"/>
      <c r="Q24" s="849"/>
      <c r="R24" s="850"/>
      <c r="S24" s="851"/>
      <c r="T24" s="852"/>
      <c r="U24" s="853"/>
      <c r="V24" s="854"/>
      <c r="W24" s="855"/>
    </row>
    <row r="25" spans="1:23" ht="21.95" customHeight="1" thickBot="1" x14ac:dyDescent="0.3">
      <c r="A25" s="270"/>
      <c r="B25" s="691" t="s">
        <v>38</v>
      </c>
      <c r="C25" s="815">
        <f>SUM('[1](15.1) Keine S-arm'!AG28)</f>
        <v>3914</v>
      </c>
      <c r="D25" s="816">
        <f>SUM('[1](15.2) Euro 1 Stufen'!AP28)</f>
        <v>4174</v>
      </c>
      <c r="E25" s="817">
        <f>SUM('[1](15.3) Euro 2 Stufen'!BF28)</f>
        <v>16555</v>
      </c>
      <c r="F25" s="818">
        <f>SUM('[1](15.4) Euro 3 Stufen'!BH28)</f>
        <v>32881</v>
      </c>
      <c r="G25" s="819">
        <f>SUM('[1](15.5) Euro 4 Stufen'!AR28)</f>
        <v>47192</v>
      </c>
      <c r="H25" s="820">
        <f>SUM('[1](15.6) Euro 5 Stufen'!U28)</f>
        <v>82600</v>
      </c>
      <c r="I25" s="821">
        <f>SUM('[1](15.6) Euro 5 Stufen'!E28:F28)</f>
        <v>460</v>
      </c>
      <c r="J25" s="822">
        <f>SUM('[1](15.7) Euro 6 Stufen '!AX27)</f>
        <v>30742</v>
      </c>
      <c r="K25" s="823"/>
      <c r="L25" s="856"/>
      <c r="M25" s="825"/>
      <c r="N25" s="826"/>
      <c r="O25" s="827"/>
      <c r="P25" s="819"/>
      <c r="Q25" s="828"/>
      <c r="R25" s="829"/>
      <c r="S25" s="830"/>
      <c r="T25" s="831"/>
      <c r="U25" s="832"/>
      <c r="V25" s="833"/>
      <c r="W25" s="834"/>
    </row>
    <row r="26" spans="1:23" ht="15.95" customHeight="1" thickBot="1" x14ac:dyDescent="0.3">
      <c r="A26" s="270"/>
      <c r="B26" s="692"/>
      <c r="C26" s="835"/>
      <c r="D26" s="836"/>
      <c r="E26" s="837"/>
      <c r="F26" s="838"/>
      <c r="G26" s="839"/>
      <c r="H26" s="840"/>
      <c r="I26" s="857"/>
      <c r="J26" s="842"/>
      <c r="K26" s="843"/>
      <c r="L26" s="844"/>
      <c r="M26" s="845"/>
      <c r="N26" s="846"/>
      <c r="O26" s="847"/>
      <c r="P26" s="848"/>
      <c r="Q26" s="849"/>
      <c r="R26" s="850"/>
      <c r="S26" s="851"/>
      <c r="T26" s="852"/>
      <c r="U26" s="853"/>
      <c r="V26" s="854"/>
      <c r="W26" s="855"/>
    </row>
    <row r="27" spans="1:23" ht="21.95" customHeight="1" thickBot="1" x14ac:dyDescent="0.3">
      <c r="A27" s="270"/>
      <c r="B27" s="691" t="s">
        <v>39</v>
      </c>
      <c r="C27" s="815">
        <f>SUM('[1](15.1) Keine S-arm'!AG30)</f>
        <v>3903</v>
      </c>
      <c r="D27" s="816">
        <f>SUM('[1](15.2) Euro 1 Stufen'!AP30)</f>
        <v>4112</v>
      </c>
      <c r="E27" s="817">
        <f>SUM('[1](15.3) Euro 2 Stufen'!BF30)</f>
        <v>16331</v>
      </c>
      <c r="F27" s="818">
        <f>SUM('[1](15.4) Euro 3 Stufen'!BH30)</f>
        <v>32657</v>
      </c>
      <c r="G27" s="819">
        <f>SUM('[1](15.5) Euro 4 Stufen'!AR30)</f>
        <v>46963</v>
      </c>
      <c r="H27" s="820">
        <f>SUM('[1](15.6) Euro 5 Stufen'!U30)</f>
        <v>82085</v>
      </c>
      <c r="I27" s="821">
        <f>SUM('[1](15.6) Euro 5 Stufen'!E30:F30)</f>
        <v>462</v>
      </c>
      <c r="J27" s="822">
        <f>SUM('[1](15.7) Euro 6 Stufen '!AX29)</f>
        <v>32456</v>
      </c>
      <c r="K27" s="823"/>
      <c r="L27" s="856"/>
      <c r="M27" s="825"/>
      <c r="N27" s="826"/>
      <c r="O27" s="827"/>
      <c r="P27" s="819"/>
      <c r="Q27" s="828"/>
      <c r="R27" s="829"/>
      <c r="S27" s="830"/>
      <c r="T27" s="831"/>
      <c r="U27" s="832"/>
      <c r="V27" s="833"/>
      <c r="W27" s="834"/>
    </row>
    <row r="28" spans="1:23" ht="15.95" customHeight="1" thickBot="1" x14ac:dyDescent="0.3">
      <c r="A28" s="270"/>
      <c r="B28" s="692"/>
      <c r="C28" s="835"/>
      <c r="D28" s="836"/>
      <c r="E28" s="837"/>
      <c r="F28" s="838"/>
      <c r="G28" s="839"/>
      <c r="H28" s="840"/>
      <c r="I28" s="857"/>
      <c r="J28" s="842"/>
      <c r="K28" s="843"/>
      <c r="L28" s="844"/>
      <c r="M28" s="845"/>
      <c r="N28" s="846"/>
      <c r="O28" s="847"/>
      <c r="P28" s="848"/>
      <c r="Q28" s="849"/>
      <c r="R28" s="850"/>
      <c r="S28" s="851"/>
      <c r="T28" s="852"/>
      <c r="U28" s="853"/>
      <c r="V28" s="854"/>
      <c r="W28" s="855"/>
    </row>
    <row r="29" spans="1:23" ht="21.95" customHeight="1" thickBot="1" x14ac:dyDescent="0.3">
      <c r="A29" s="270"/>
      <c r="B29" s="691" t="s">
        <v>40</v>
      </c>
      <c r="C29" s="815">
        <f>SUM('[1](15.1) Keine S-arm'!AG32)</f>
        <v>3886</v>
      </c>
      <c r="D29" s="816">
        <f>SUM('[1](15.2) Euro 1 Stufen'!AP32)</f>
        <v>4042</v>
      </c>
      <c r="E29" s="817">
        <f>SUM('[1](15.3) Euro 2 Stufen'!BF32)</f>
        <v>16067</v>
      </c>
      <c r="F29" s="818">
        <f>SUM('[1](15.4) Euro 3 Stufen'!BH32)</f>
        <v>32433</v>
      </c>
      <c r="G29" s="819">
        <f>SUM('[1](15.5) Euro 4 Stufen'!AR32)</f>
        <v>46602</v>
      </c>
      <c r="H29" s="820">
        <f>SUM('[1](15.6) Euro 5 Stufen'!U32)</f>
        <v>81084</v>
      </c>
      <c r="I29" s="821">
        <f>SUM('[1](15.6) Euro 5 Stufen'!E32:F32)</f>
        <v>460</v>
      </c>
      <c r="J29" s="822">
        <f>SUM('[1](15.7) Euro 6 Stufen '!AX31)</f>
        <v>33522</v>
      </c>
      <c r="K29" s="823"/>
      <c r="L29" s="856"/>
      <c r="M29" s="825"/>
      <c r="N29" s="826"/>
      <c r="O29" s="827"/>
      <c r="P29" s="819"/>
      <c r="Q29" s="828"/>
      <c r="R29" s="829"/>
      <c r="S29" s="830"/>
      <c r="T29" s="831"/>
      <c r="U29" s="832"/>
      <c r="V29" s="833"/>
      <c r="W29" s="834"/>
    </row>
    <row r="30" spans="1:23" ht="15.95" customHeight="1" thickBot="1" x14ac:dyDescent="0.3">
      <c r="A30" s="270"/>
      <c r="B30" s="870"/>
      <c r="C30" s="871"/>
      <c r="D30" s="872"/>
      <c r="E30" s="873"/>
      <c r="F30" s="874"/>
      <c r="G30" s="875"/>
      <c r="H30" s="840"/>
      <c r="I30" s="841"/>
      <c r="J30" s="876"/>
      <c r="K30" s="877"/>
      <c r="L30" s="878"/>
      <c r="M30" s="879"/>
      <c r="N30" s="880"/>
      <c r="O30" s="881"/>
      <c r="P30" s="882"/>
      <c r="Q30" s="883"/>
      <c r="R30" s="884"/>
      <c r="S30" s="885"/>
      <c r="T30" s="886"/>
      <c r="U30" s="853"/>
      <c r="V30" s="887"/>
      <c r="W30" s="855"/>
    </row>
    <row r="31" spans="1:23" ht="6" customHeight="1" thickBot="1" x14ac:dyDescent="0.25">
      <c r="A31" s="270"/>
      <c r="B31" s="702"/>
      <c r="C31" s="703"/>
      <c r="D31" s="703"/>
      <c r="E31" s="703"/>
      <c r="F31" s="703"/>
      <c r="G31" s="703"/>
      <c r="H31" s="703"/>
      <c r="I31" s="703"/>
      <c r="J31" s="704"/>
      <c r="K31" s="704"/>
      <c r="L31" s="888"/>
      <c r="M31" s="889"/>
      <c r="N31" s="703"/>
      <c r="O31" s="703"/>
      <c r="P31" s="703"/>
      <c r="Q31" s="703"/>
      <c r="R31" s="703"/>
      <c r="S31" s="703"/>
      <c r="T31" s="704"/>
      <c r="U31" s="890"/>
      <c r="V31" s="625"/>
      <c r="W31" s="891"/>
    </row>
    <row r="32" spans="1:23" ht="3" hidden="1" customHeight="1" thickBot="1" x14ac:dyDescent="0.25">
      <c r="A32" s="270"/>
      <c r="B32" s="706"/>
      <c r="C32" s="707"/>
      <c r="D32" s="707"/>
      <c r="E32" s="707"/>
      <c r="F32" s="707"/>
      <c r="G32" s="706"/>
      <c r="H32" s="892"/>
      <c r="I32" s="893"/>
      <c r="J32" s="894"/>
      <c r="K32" s="706"/>
      <c r="L32" s="707"/>
      <c r="M32" s="895"/>
      <c r="N32" s="707"/>
      <c r="O32" s="707"/>
      <c r="P32" s="707"/>
      <c r="Q32" s="707"/>
      <c r="R32" s="707"/>
      <c r="S32" s="707"/>
      <c r="T32" s="706"/>
      <c r="U32" s="793">
        <f>SUM($U7:$U29)</f>
        <v>0</v>
      </c>
      <c r="V32" s="896"/>
      <c r="W32" s="708"/>
    </row>
    <row r="33" spans="1:23" ht="18.75" thickBot="1" x14ac:dyDescent="0.3">
      <c r="A33" s="270"/>
      <c r="B33" s="709"/>
      <c r="C33" s="758" t="s">
        <v>117</v>
      </c>
      <c r="D33" s="759" t="s">
        <v>117</v>
      </c>
      <c r="E33" s="760" t="s">
        <v>117</v>
      </c>
      <c r="F33" s="761" t="s">
        <v>117</v>
      </c>
      <c r="G33" s="762" t="s">
        <v>117</v>
      </c>
      <c r="H33" s="820" t="s">
        <v>117</v>
      </c>
      <c r="I33" s="821" t="s">
        <v>118</v>
      </c>
      <c r="J33" s="765" t="s">
        <v>117</v>
      </c>
      <c r="K33" s="897"/>
      <c r="L33" s="898"/>
      <c r="M33" s="273"/>
      <c r="N33" s="22"/>
      <c r="O33" s="273"/>
      <c r="P33" s="22"/>
      <c r="Q33" s="899"/>
      <c r="R33" s="790"/>
      <c r="S33" s="791"/>
      <c r="T33" s="900"/>
      <c r="U33" s="793"/>
      <c r="V33" s="901"/>
      <c r="W33" s="719"/>
    </row>
    <row r="34" spans="1:23" ht="18.75" customHeight="1" thickBot="1" x14ac:dyDescent="0.35">
      <c r="A34" s="720"/>
      <c r="B34" s="721" t="s">
        <v>89</v>
      </c>
      <c r="C34" s="775">
        <v>0</v>
      </c>
      <c r="D34" s="776">
        <v>1</v>
      </c>
      <c r="E34" s="777">
        <v>2</v>
      </c>
      <c r="F34" s="778">
        <v>3</v>
      </c>
      <c r="G34" s="779">
        <v>4</v>
      </c>
      <c r="H34" s="902">
        <v>5</v>
      </c>
      <c r="I34" s="903" t="s">
        <v>119</v>
      </c>
      <c r="J34" s="782">
        <v>6</v>
      </c>
      <c r="K34" s="783"/>
      <c r="L34" s="784"/>
      <c r="M34" s="785"/>
      <c r="N34" s="786"/>
      <c r="O34" s="787"/>
      <c r="P34" s="788"/>
      <c r="Q34" s="904"/>
      <c r="R34" s="268"/>
      <c r="S34" s="268"/>
      <c r="T34" s="905"/>
      <c r="U34" s="906"/>
      <c r="V34" s="11"/>
      <c r="W34" s="625"/>
    </row>
    <row r="35" spans="1:23" ht="3.75" customHeight="1" thickBot="1" x14ac:dyDescent="0.25">
      <c r="A35" s="731"/>
      <c r="B35" s="732"/>
      <c r="C35" s="733"/>
      <c r="D35" s="734"/>
      <c r="E35" s="735"/>
      <c r="F35" s="736"/>
      <c r="G35" s="737"/>
      <c r="H35" s="738"/>
      <c r="I35" s="739"/>
      <c r="J35" s="740"/>
      <c r="K35" s="907"/>
      <c r="L35" s="908"/>
      <c r="M35" s="732"/>
      <c r="N35" s="909"/>
      <c r="O35" s="910"/>
      <c r="P35" s="911"/>
      <c r="Q35" s="907"/>
      <c r="R35" s="912"/>
      <c r="S35" s="912"/>
      <c r="T35" s="279"/>
      <c r="U35" s="625"/>
      <c r="V35" s="913"/>
      <c r="W35" s="625"/>
    </row>
    <row r="38" spans="1:23" x14ac:dyDescent="0.2">
      <c r="B38" s="914"/>
      <c r="C38" s="742"/>
    </row>
  </sheetData>
  <pageMargins left="0.78740157499999996" right="0.78740157499999996" top="0.85" bottom="0.81" header="0.4921259845" footer="0.4921259845"/>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O37"/>
  <sheetViews>
    <sheetView zoomScale="85" workbookViewId="0">
      <selection activeCell="C36" sqref="C36"/>
    </sheetView>
  </sheetViews>
  <sheetFormatPr baseColWidth="10" defaultRowHeight="12.75" x14ac:dyDescent="0.2"/>
  <cols>
    <col min="1" max="1" width="1.5703125" customWidth="1"/>
    <col min="2" max="2" width="13.42578125" customWidth="1"/>
    <col min="3" max="6" width="13.7109375" customWidth="1"/>
    <col min="7" max="7" width="0.5703125" customWidth="1"/>
    <col min="8" max="8" width="13.7109375" customWidth="1"/>
    <col min="9" max="9" width="0.5703125" customWidth="1"/>
    <col min="10" max="13" width="13.7109375" customWidth="1"/>
    <col min="14" max="14" width="0.85546875" customWidth="1"/>
    <col min="15" max="15" width="13.85546875" customWidth="1"/>
  </cols>
  <sheetData>
    <row r="1" spans="1:15" ht="16.5" customHeight="1" thickBot="1" x14ac:dyDescent="0.3">
      <c r="A1" s="620"/>
      <c r="B1" s="915" t="s">
        <v>120</v>
      </c>
      <c r="C1" s="916"/>
      <c r="D1" s="916"/>
      <c r="E1" s="916"/>
      <c r="F1" s="917" t="s">
        <v>121</v>
      </c>
      <c r="G1" s="916"/>
      <c r="H1" s="916"/>
      <c r="I1" s="916"/>
      <c r="J1" s="916"/>
      <c r="K1" s="916"/>
      <c r="L1" s="916"/>
      <c r="M1" s="916"/>
      <c r="N1" s="916"/>
      <c r="O1" s="916"/>
    </row>
    <row r="2" spans="1:15" ht="4.5" customHeight="1" thickBot="1" x14ac:dyDescent="0.3">
      <c r="A2" s="270"/>
      <c r="B2" s="918"/>
      <c r="C2" s="919"/>
      <c r="D2" s="919"/>
      <c r="E2" s="920"/>
      <c r="F2" s="920"/>
      <c r="G2" s="920"/>
      <c r="H2" s="920"/>
      <c r="I2" s="920"/>
      <c r="J2" s="920"/>
      <c r="K2" s="921"/>
      <c r="L2" s="920"/>
      <c r="M2" s="919"/>
      <c r="N2" s="919"/>
      <c r="O2" s="920"/>
    </row>
    <row r="3" spans="1:15" ht="18" customHeight="1" x14ac:dyDescent="0.25">
      <c r="A3" s="270"/>
      <c r="B3" s="922" t="s">
        <v>122</v>
      </c>
      <c r="C3" s="1397" t="s">
        <v>2</v>
      </c>
      <c r="D3" s="923" t="s">
        <v>3</v>
      </c>
      <c r="E3" s="924" t="s">
        <v>3</v>
      </c>
      <c r="F3" s="923" t="s">
        <v>3</v>
      </c>
      <c r="G3" s="923"/>
      <c r="H3" s="925" t="s">
        <v>3</v>
      </c>
      <c r="I3" s="926"/>
      <c r="J3" s="1399" t="s">
        <v>18</v>
      </c>
      <c r="K3" s="927" t="s">
        <v>123</v>
      </c>
      <c r="L3" s="928" t="s">
        <v>11</v>
      </c>
      <c r="M3" s="929" t="s">
        <v>12</v>
      </c>
      <c r="N3" s="930"/>
      <c r="O3" s="1401" t="s">
        <v>124</v>
      </c>
    </row>
    <row r="4" spans="1:15" ht="18.75" customHeight="1" thickBot="1" x14ac:dyDescent="0.3">
      <c r="A4" s="270"/>
      <c r="B4" s="931" t="s">
        <v>125</v>
      </c>
      <c r="C4" s="1398"/>
      <c r="D4" s="932" t="s">
        <v>126</v>
      </c>
      <c r="E4" s="933" t="s">
        <v>127</v>
      </c>
      <c r="F4" s="934" t="s">
        <v>128</v>
      </c>
      <c r="G4" s="934"/>
      <c r="H4" s="935" t="s">
        <v>129</v>
      </c>
      <c r="I4" s="936"/>
      <c r="J4" s="1400"/>
      <c r="K4" s="937" t="s">
        <v>130</v>
      </c>
      <c r="L4" s="938" t="s">
        <v>21</v>
      </c>
      <c r="M4" s="939" t="s">
        <v>22</v>
      </c>
      <c r="N4" s="940"/>
      <c r="O4" s="1402"/>
    </row>
    <row r="5" spans="1:15" ht="18" x14ac:dyDescent="0.25">
      <c r="A5" s="270"/>
      <c r="B5" s="941"/>
      <c r="C5" s="942"/>
      <c r="D5" s="943" t="s">
        <v>131</v>
      </c>
      <c r="E5" s="944" t="s">
        <v>132</v>
      </c>
      <c r="F5" s="945" t="s">
        <v>133</v>
      </c>
      <c r="G5" s="946"/>
      <c r="H5" s="947" t="s">
        <v>134</v>
      </c>
      <c r="I5" s="948"/>
      <c r="J5" s="949"/>
      <c r="K5" s="937" t="s">
        <v>109</v>
      </c>
      <c r="L5" s="950"/>
      <c r="M5" s="951"/>
      <c r="N5" s="952"/>
      <c r="O5" s="953" t="s">
        <v>22</v>
      </c>
    </row>
    <row r="6" spans="1:15" ht="18.75" thickBot="1" x14ac:dyDescent="0.3">
      <c r="A6" s="270"/>
      <c r="B6" s="954">
        <v>2016</v>
      </c>
      <c r="C6" s="955"/>
      <c r="D6" s="932" t="s">
        <v>132</v>
      </c>
      <c r="E6" s="956" t="s">
        <v>135</v>
      </c>
      <c r="F6" s="957" t="s">
        <v>136</v>
      </c>
      <c r="G6" s="958"/>
      <c r="H6" s="959" t="s">
        <v>128</v>
      </c>
      <c r="I6" s="960"/>
      <c r="J6" s="961"/>
      <c r="K6" s="962" t="s">
        <v>137</v>
      </c>
      <c r="L6" s="963"/>
      <c r="M6" s="964"/>
      <c r="N6" s="965"/>
      <c r="O6" s="966" t="s">
        <v>138</v>
      </c>
    </row>
    <row r="7" spans="1:15" ht="15.75" customHeight="1" thickBot="1" x14ac:dyDescent="0.35">
      <c r="A7" s="270"/>
      <c r="B7" s="967" t="s">
        <v>1</v>
      </c>
      <c r="C7" s="968"/>
      <c r="D7" s="969"/>
      <c r="E7" s="970"/>
      <c r="F7" s="971"/>
      <c r="G7" s="971"/>
      <c r="H7" s="972"/>
      <c r="I7" s="972"/>
      <c r="J7" s="973"/>
      <c r="K7" s="974"/>
      <c r="L7" s="975"/>
      <c r="M7" s="976"/>
      <c r="N7" s="976"/>
      <c r="O7" s="977"/>
    </row>
    <row r="8" spans="1:15" ht="13.5" hidden="1" thickBot="1" x14ac:dyDescent="0.25">
      <c r="A8" s="270"/>
      <c r="B8" s="657"/>
      <c r="C8" s="795"/>
      <c r="D8" s="797"/>
      <c r="E8" s="798"/>
      <c r="F8" s="978"/>
      <c r="G8" s="978"/>
      <c r="H8" s="978"/>
      <c r="I8" s="978"/>
      <c r="J8" s="979"/>
      <c r="K8" s="980"/>
      <c r="L8" s="803"/>
      <c r="M8" s="803"/>
      <c r="N8" s="803"/>
      <c r="O8" s="804"/>
    </row>
    <row r="9" spans="1:15" ht="21.95" customHeight="1" thickBot="1" x14ac:dyDescent="0.3">
      <c r="A9" s="270"/>
      <c r="B9" s="668" t="s">
        <v>24</v>
      </c>
      <c r="C9" s="769">
        <v>18296</v>
      </c>
      <c r="D9" s="769">
        <v>45</v>
      </c>
      <c r="E9" s="769">
        <v>103</v>
      </c>
      <c r="F9" s="769">
        <v>76</v>
      </c>
      <c r="G9" s="981"/>
      <c r="H9" s="982">
        <f>SUM(D9:F9)</f>
        <v>224</v>
      </c>
      <c r="I9" s="983"/>
      <c r="J9" s="769">
        <v>51</v>
      </c>
      <c r="K9" s="769">
        <v>1</v>
      </c>
      <c r="L9" s="758">
        <v>9</v>
      </c>
      <c r="M9" s="758">
        <v>19</v>
      </c>
      <c r="N9" s="984"/>
      <c r="O9" s="985">
        <f>SUM(C9:M9)</f>
        <v>18824</v>
      </c>
    </row>
    <row r="10" spans="1:15" ht="8.25" customHeight="1" thickBot="1" x14ac:dyDescent="0.3">
      <c r="A10" s="270"/>
      <c r="B10" s="680"/>
      <c r="C10" s="986"/>
      <c r="D10" s="986"/>
      <c r="E10" s="986"/>
      <c r="F10" s="986"/>
      <c r="G10" s="987"/>
      <c r="H10" s="986"/>
      <c r="I10" s="988"/>
      <c r="J10" s="986"/>
      <c r="K10" s="986"/>
      <c r="L10" s="989"/>
      <c r="M10" s="989"/>
      <c r="N10" s="990"/>
      <c r="O10" s="986"/>
    </row>
    <row r="11" spans="1:15" ht="21.95" customHeight="1" thickBot="1" x14ac:dyDescent="0.3">
      <c r="A11" s="270"/>
      <c r="B11" s="691" t="s">
        <v>28</v>
      </c>
      <c r="C11" s="826">
        <v>20003</v>
      </c>
      <c r="D11" s="826">
        <v>47</v>
      </c>
      <c r="E11" s="826">
        <v>105</v>
      </c>
      <c r="F11" s="826">
        <v>76</v>
      </c>
      <c r="G11" s="987"/>
      <c r="H11" s="991">
        <f>SUM(D11:F11)</f>
        <v>228</v>
      </c>
      <c r="I11" s="988"/>
      <c r="J11" s="826">
        <v>51</v>
      </c>
      <c r="K11" s="826">
        <v>2</v>
      </c>
      <c r="L11" s="992">
        <v>14</v>
      </c>
      <c r="M11" s="992">
        <v>20</v>
      </c>
      <c r="N11" s="990"/>
      <c r="O11" s="867">
        <f>SUM(J11:N11,H11,C11)</f>
        <v>20318</v>
      </c>
    </row>
    <row r="12" spans="1:15" ht="8.25" customHeight="1" thickBot="1" x14ac:dyDescent="0.3">
      <c r="A12" s="270"/>
      <c r="B12" s="692"/>
      <c r="C12" s="846"/>
      <c r="D12" s="846"/>
      <c r="E12" s="846"/>
      <c r="F12" s="846"/>
      <c r="G12" s="993"/>
      <c r="H12" s="846"/>
      <c r="I12" s="994"/>
      <c r="J12" s="846"/>
      <c r="K12" s="846"/>
      <c r="L12" s="995"/>
      <c r="M12" s="995"/>
      <c r="N12" s="996"/>
      <c r="O12" s="986"/>
    </row>
    <row r="13" spans="1:15" ht="21.95" customHeight="1" thickBot="1" x14ac:dyDescent="0.3">
      <c r="A13" s="270"/>
      <c r="B13" s="691" t="s">
        <v>29</v>
      </c>
      <c r="C13" s="826">
        <v>21851</v>
      </c>
      <c r="D13" s="826">
        <v>53</v>
      </c>
      <c r="E13" s="826">
        <v>103</v>
      </c>
      <c r="F13" s="826">
        <v>79</v>
      </c>
      <c r="G13" s="987"/>
      <c r="H13" s="991">
        <f>SUM(D13:F13)</f>
        <v>235</v>
      </c>
      <c r="I13" s="988"/>
      <c r="J13" s="826">
        <v>51</v>
      </c>
      <c r="K13" s="826">
        <v>2</v>
      </c>
      <c r="L13" s="992">
        <v>16</v>
      </c>
      <c r="M13" s="992">
        <v>20</v>
      </c>
      <c r="N13" s="990"/>
      <c r="O13" s="867">
        <f>SUM(J13:N13,H13,C13)</f>
        <v>22175</v>
      </c>
    </row>
    <row r="14" spans="1:15" ht="8.25" customHeight="1" thickBot="1" x14ac:dyDescent="0.3">
      <c r="A14" s="270"/>
      <c r="B14" s="692"/>
      <c r="C14" s="846"/>
      <c r="D14" s="846"/>
      <c r="E14" s="846"/>
      <c r="F14" s="846"/>
      <c r="G14" s="993"/>
      <c r="H14" s="846"/>
      <c r="I14" s="994"/>
      <c r="J14" s="846"/>
      <c r="K14" s="846"/>
      <c r="L14" s="995"/>
      <c r="M14" s="995"/>
      <c r="N14" s="996"/>
      <c r="O14" s="986"/>
    </row>
    <row r="15" spans="1:15" ht="21.95" customHeight="1" thickBot="1" x14ac:dyDescent="0.3">
      <c r="A15" s="270"/>
      <c r="B15" s="691" t="s">
        <v>30</v>
      </c>
      <c r="C15" s="826">
        <v>22555</v>
      </c>
      <c r="D15" s="826">
        <v>61</v>
      </c>
      <c r="E15" s="826">
        <v>102</v>
      </c>
      <c r="F15" s="826">
        <v>81</v>
      </c>
      <c r="G15" s="987"/>
      <c r="H15" s="991">
        <f>SUM(D15:F15)</f>
        <v>244</v>
      </c>
      <c r="I15" s="988"/>
      <c r="J15" s="826">
        <v>56</v>
      </c>
      <c r="K15" s="826">
        <v>2</v>
      </c>
      <c r="L15" s="992">
        <v>18</v>
      </c>
      <c r="M15" s="992">
        <v>19</v>
      </c>
      <c r="N15" s="990"/>
      <c r="O15" s="867">
        <f>SUM(J15:N15,H15,C15)</f>
        <v>22894</v>
      </c>
    </row>
    <row r="16" spans="1:15" ht="8.25" customHeight="1" thickBot="1" x14ac:dyDescent="0.3">
      <c r="A16" s="270"/>
      <c r="B16" s="692"/>
      <c r="C16" s="846"/>
      <c r="D16" s="846"/>
      <c r="E16" s="846"/>
      <c r="F16" s="846"/>
      <c r="G16" s="993"/>
      <c r="H16" s="846"/>
      <c r="I16" s="994"/>
      <c r="J16" s="846"/>
      <c r="K16" s="846"/>
      <c r="L16" s="995"/>
      <c r="M16" s="995"/>
      <c r="N16" s="996"/>
      <c r="O16" s="986"/>
    </row>
    <row r="17" spans="1:15" ht="21.95" customHeight="1" thickBot="1" x14ac:dyDescent="0.3">
      <c r="A17" s="270"/>
      <c r="B17" s="691" t="s">
        <v>31</v>
      </c>
      <c r="C17" s="826">
        <v>23783</v>
      </c>
      <c r="D17" s="826">
        <v>71</v>
      </c>
      <c r="E17" s="826">
        <v>105</v>
      </c>
      <c r="F17" s="826">
        <v>82</v>
      </c>
      <c r="G17" s="987"/>
      <c r="H17" s="991">
        <f>SUM(D17:F17)</f>
        <v>258</v>
      </c>
      <c r="I17" s="988"/>
      <c r="J17" s="826">
        <v>58</v>
      </c>
      <c r="K17" s="826">
        <v>2</v>
      </c>
      <c r="L17" s="992">
        <v>18</v>
      </c>
      <c r="M17" s="992">
        <v>20</v>
      </c>
      <c r="N17" s="990"/>
      <c r="O17" s="867">
        <f>SUM(J17:N17,H17,C17)</f>
        <v>24139</v>
      </c>
    </row>
    <row r="18" spans="1:15" ht="8.25" customHeight="1" thickBot="1" x14ac:dyDescent="0.3">
      <c r="A18" s="270"/>
      <c r="B18" s="692"/>
      <c r="C18" s="846"/>
      <c r="D18" s="846"/>
      <c r="E18" s="846"/>
      <c r="F18" s="846"/>
      <c r="G18" s="993"/>
      <c r="H18" s="846"/>
      <c r="I18" s="994"/>
      <c r="J18" s="846"/>
      <c r="K18" s="846"/>
      <c r="L18" s="995"/>
      <c r="M18" s="995"/>
      <c r="N18" s="996"/>
      <c r="O18" s="986"/>
    </row>
    <row r="19" spans="1:15" ht="21.95" customHeight="1" thickBot="1" x14ac:dyDescent="0.3">
      <c r="A19" s="270"/>
      <c r="B19" s="691" t="s">
        <v>32</v>
      </c>
      <c r="C19" s="826">
        <v>25135</v>
      </c>
      <c r="D19" s="826">
        <v>90</v>
      </c>
      <c r="E19" s="826">
        <v>109</v>
      </c>
      <c r="F19" s="826">
        <v>83</v>
      </c>
      <c r="G19" s="987"/>
      <c r="H19" s="991">
        <f>SUM(D19:F19)</f>
        <v>282</v>
      </c>
      <c r="I19" s="988"/>
      <c r="J19" s="826">
        <v>59</v>
      </c>
      <c r="K19" s="826">
        <v>2</v>
      </c>
      <c r="L19" s="992">
        <v>18</v>
      </c>
      <c r="M19" s="992">
        <v>21</v>
      </c>
      <c r="N19" s="990"/>
      <c r="O19" s="867">
        <f>SUM(J19:N19,H19,C19)</f>
        <v>25517</v>
      </c>
    </row>
    <row r="20" spans="1:15" ht="8.25" customHeight="1" thickBot="1" x14ac:dyDescent="0.3">
      <c r="A20" s="270"/>
      <c r="B20" s="692"/>
      <c r="C20" s="846"/>
      <c r="D20" s="846"/>
      <c r="E20" s="846"/>
      <c r="F20" s="846"/>
      <c r="G20" s="993"/>
      <c r="H20" s="846"/>
      <c r="I20" s="994"/>
      <c r="J20" s="846"/>
      <c r="K20" s="846"/>
      <c r="L20" s="995"/>
      <c r="M20" s="995"/>
      <c r="N20" s="996"/>
      <c r="O20" s="986"/>
    </row>
    <row r="21" spans="1:15" ht="21.95" customHeight="1" thickBot="1" x14ac:dyDescent="0.3">
      <c r="A21" s="270"/>
      <c r="B21" s="691" t="s">
        <v>35</v>
      </c>
      <c r="C21" s="867">
        <v>26246</v>
      </c>
      <c r="D21" s="867">
        <v>107</v>
      </c>
      <c r="E21" s="867">
        <v>115</v>
      </c>
      <c r="F21" s="867">
        <v>83</v>
      </c>
      <c r="G21" s="987"/>
      <c r="H21" s="991">
        <f>SUM(D21:F21)</f>
        <v>305</v>
      </c>
      <c r="I21" s="988"/>
      <c r="J21" s="867">
        <v>60</v>
      </c>
      <c r="K21" s="867">
        <v>2</v>
      </c>
      <c r="L21" s="997">
        <v>19</v>
      </c>
      <c r="M21" s="997">
        <v>22</v>
      </c>
      <c r="N21" s="990"/>
      <c r="O21" s="867">
        <f>SUM(J21:N21,H21,C21)</f>
        <v>26654</v>
      </c>
    </row>
    <row r="22" spans="1:15" ht="8.25" customHeight="1" thickBot="1" x14ac:dyDescent="0.3">
      <c r="A22" s="270"/>
      <c r="B22" s="701"/>
      <c r="C22" s="846"/>
      <c r="D22" s="846"/>
      <c r="E22" s="846"/>
      <c r="F22" s="846"/>
      <c r="G22" s="993"/>
      <c r="H22" s="846"/>
      <c r="I22" s="994"/>
      <c r="J22" s="846"/>
      <c r="K22" s="846"/>
      <c r="L22" s="995"/>
      <c r="M22" s="995"/>
      <c r="N22" s="996"/>
      <c r="O22" s="986"/>
    </row>
    <row r="23" spans="1:15" ht="21.95" customHeight="1" thickBot="1" x14ac:dyDescent="0.3">
      <c r="A23" s="270"/>
      <c r="B23" s="691" t="s">
        <v>36</v>
      </c>
      <c r="C23" s="867">
        <v>27428</v>
      </c>
      <c r="D23" s="867">
        <v>121</v>
      </c>
      <c r="E23" s="867">
        <v>116</v>
      </c>
      <c r="F23" s="867">
        <v>85</v>
      </c>
      <c r="G23" s="987"/>
      <c r="H23" s="991">
        <f>SUM(D23:F23)</f>
        <v>322</v>
      </c>
      <c r="I23" s="988"/>
      <c r="J23" s="867">
        <v>60</v>
      </c>
      <c r="K23" s="867">
        <v>4</v>
      </c>
      <c r="L23" s="997">
        <v>19</v>
      </c>
      <c r="M23" s="997">
        <v>22</v>
      </c>
      <c r="N23" s="990"/>
      <c r="O23" s="867">
        <f>SUM(J23:N23,H23,C23)</f>
        <v>27855</v>
      </c>
    </row>
    <row r="24" spans="1:15" ht="8.25" customHeight="1" thickBot="1" x14ac:dyDescent="0.3">
      <c r="A24" s="270"/>
      <c r="B24" s="692"/>
      <c r="C24" s="846"/>
      <c r="D24" s="846"/>
      <c r="E24" s="846"/>
      <c r="F24" s="846"/>
      <c r="G24" s="993"/>
      <c r="H24" s="846"/>
      <c r="I24" s="994"/>
      <c r="J24" s="846"/>
      <c r="K24" s="846"/>
      <c r="L24" s="995"/>
      <c r="M24" s="995"/>
      <c r="N24" s="996"/>
      <c r="O24" s="986"/>
    </row>
    <row r="25" spans="1:15" ht="21.95" customHeight="1" thickBot="1" x14ac:dyDescent="0.3">
      <c r="A25" s="270"/>
      <c r="B25" s="691" t="s">
        <v>37</v>
      </c>
      <c r="C25" s="826">
        <v>28797</v>
      </c>
      <c r="D25" s="826">
        <v>323</v>
      </c>
      <c r="E25" s="826">
        <v>124</v>
      </c>
      <c r="F25" s="826">
        <v>88</v>
      </c>
      <c r="G25" s="987"/>
      <c r="H25" s="991">
        <f>SUM(D25:F25)</f>
        <v>535</v>
      </c>
      <c r="I25" s="988"/>
      <c r="J25" s="826">
        <v>60</v>
      </c>
      <c r="K25" s="826">
        <v>4</v>
      </c>
      <c r="L25" s="992">
        <v>21</v>
      </c>
      <c r="M25" s="992">
        <v>22</v>
      </c>
      <c r="N25" s="990"/>
      <c r="O25" s="867">
        <f>SUM(J25:N25,H25,C25)</f>
        <v>29439</v>
      </c>
    </row>
    <row r="26" spans="1:15" ht="8.25" customHeight="1" thickBot="1" x14ac:dyDescent="0.3">
      <c r="A26" s="270"/>
      <c r="B26" s="692"/>
      <c r="C26" s="846"/>
      <c r="D26" s="846"/>
      <c r="E26" s="846"/>
      <c r="F26" s="846"/>
      <c r="G26" s="993"/>
      <c r="H26" s="846"/>
      <c r="I26" s="994"/>
      <c r="J26" s="846"/>
      <c r="K26" s="846"/>
      <c r="L26" s="995"/>
      <c r="M26" s="995"/>
      <c r="N26" s="996"/>
      <c r="O26" s="986"/>
    </row>
    <row r="27" spans="1:15" ht="21.95" customHeight="1" thickBot="1" x14ac:dyDescent="0.3">
      <c r="A27" s="270"/>
      <c r="B27" s="691" t="s">
        <v>38</v>
      </c>
      <c r="C27" s="826">
        <v>29873</v>
      </c>
      <c r="D27" s="826">
        <v>543</v>
      </c>
      <c r="E27" s="826">
        <v>123</v>
      </c>
      <c r="F27" s="826">
        <v>93</v>
      </c>
      <c r="G27" s="987"/>
      <c r="H27" s="991">
        <f>SUM(D27:F27)</f>
        <v>759</v>
      </c>
      <c r="I27" s="988"/>
      <c r="J27" s="826">
        <v>61</v>
      </c>
      <c r="K27" s="826">
        <v>4</v>
      </c>
      <c r="L27" s="992">
        <v>23</v>
      </c>
      <c r="M27" s="992">
        <v>22</v>
      </c>
      <c r="N27" s="990"/>
      <c r="O27" s="867">
        <f>SUM(J27:N27,H27,C27)</f>
        <v>30742</v>
      </c>
    </row>
    <row r="28" spans="1:15" ht="8.25" customHeight="1" thickBot="1" x14ac:dyDescent="0.3">
      <c r="A28" s="270"/>
      <c r="B28" s="692"/>
      <c r="C28" s="846"/>
      <c r="D28" s="846"/>
      <c r="E28" s="846"/>
      <c r="F28" s="846"/>
      <c r="G28" s="993"/>
      <c r="H28" s="846"/>
      <c r="I28" s="994"/>
      <c r="J28" s="846"/>
      <c r="K28" s="846"/>
      <c r="L28" s="995"/>
      <c r="M28" s="995"/>
      <c r="N28" s="996"/>
      <c r="O28" s="986"/>
    </row>
    <row r="29" spans="1:15" ht="21.95" customHeight="1" thickBot="1" x14ac:dyDescent="0.3">
      <c r="A29" s="270"/>
      <c r="B29" s="691" t="s">
        <v>39</v>
      </c>
      <c r="C29" s="826">
        <v>31089</v>
      </c>
      <c r="D29" s="826">
        <v>961</v>
      </c>
      <c r="E29" s="826">
        <v>128</v>
      </c>
      <c r="F29" s="826">
        <v>114</v>
      </c>
      <c r="G29" s="987"/>
      <c r="H29" s="991">
        <f>SUM(D29:F29)</f>
        <v>1203</v>
      </c>
      <c r="I29" s="988"/>
      <c r="J29" s="826">
        <v>61</v>
      </c>
      <c r="K29" s="826">
        <v>4</v>
      </c>
      <c r="L29" s="992">
        <v>25</v>
      </c>
      <c r="M29" s="992">
        <v>74</v>
      </c>
      <c r="N29" s="990"/>
      <c r="O29" s="867">
        <f>SUM(J29:N29,H29,C29)</f>
        <v>32456</v>
      </c>
    </row>
    <row r="30" spans="1:15" ht="8.25" customHeight="1" thickBot="1" x14ac:dyDescent="0.3">
      <c r="A30" s="270"/>
      <c r="B30" s="692"/>
      <c r="C30" s="846"/>
      <c r="D30" s="846"/>
      <c r="E30" s="846"/>
      <c r="F30" s="846"/>
      <c r="G30" s="993"/>
      <c r="H30" s="846"/>
      <c r="I30" s="994"/>
      <c r="J30" s="846"/>
      <c r="K30" s="846"/>
      <c r="L30" s="995"/>
      <c r="M30" s="995"/>
      <c r="N30" s="996"/>
      <c r="O30" s="986"/>
    </row>
    <row r="31" spans="1:15" ht="21.95" customHeight="1" thickBot="1" x14ac:dyDescent="0.3">
      <c r="A31" s="270"/>
      <c r="B31" s="691" t="s">
        <v>40</v>
      </c>
      <c r="C31" s="826">
        <v>32085</v>
      </c>
      <c r="D31" s="826">
        <v>945</v>
      </c>
      <c r="E31" s="826">
        <v>127</v>
      </c>
      <c r="F31" s="826">
        <v>115</v>
      </c>
      <c r="G31" s="987"/>
      <c r="H31" s="991">
        <f>SUM(D31:F31)</f>
        <v>1187</v>
      </c>
      <c r="I31" s="988"/>
      <c r="J31" s="826">
        <v>71</v>
      </c>
      <c r="K31" s="826">
        <v>4</v>
      </c>
      <c r="L31" s="992">
        <v>26</v>
      </c>
      <c r="M31" s="992">
        <v>149</v>
      </c>
      <c r="N31" s="990"/>
      <c r="O31" s="867">
        <f>SUM(J31,K31,L31,M31,H31,C31)</f>
        <v>33522</v>
      </c>
    </row>
    <row r="32" spans="1:15" ht="6" customHeight="1" thickBot="1" x14ac:dyDescent="0.25">
      <c r="A32" s="270"/>
      <c r="B32" s="702"/>
      <c r="C32" s="703"/>
      <c r="D32" s="703"/>
      <c r="E32" s="703"/>
      <c r="F32" s="703"/>
      <c r="G32" s="998"/>
      <c r="H32" s="703"/>
      <c r="I32" s="998"/>
      <c r="J32" s="703"/>
      <c r="K32" s="703"/>
      <c r="L32" s="704"/>
      <c r="M32" s="704"/>
      <c r="N32" s="999"/>
      <c r="O32" s="888"/>
    </row>
    <row r="33" spans="1:15" ht="30.75" customHeight="1" x14ac:dyDescent="0.25">
      <c r="A33" s="270"/>
      <c r="B33" s="922" t="s">
        <v>122</v>
      </c>
      <c r="C33" s="1397" t="s">
        <v>2</v>
      </c>
      <c r="D33" s="923" t="s">
        <v>3</v>
      </c>
      <c r="E33" s="924" t="s">
        <v>3</v>
      </c>
      <c r="F33" s="923" t="s">
        <v>3</v>
      </c>
      <c r="G33" s="923"/>
      <c r="H33" s="925" t="s">
        <v>3</v>
      </c>
      <c r="I33" s="926"/>
      <c r="J33" s="1403" t="s">
        <v>18</v>
      </c>
      <c r="K33" s="927" t="s">
        <v>123</v>
      </c>
      <c r="L33" s="1000" t="s">
        <v>11</v>
      </c>
      <c r="M33" s="929" t="s">
        <v>12</v>
      </c>
      <c r="N33" s="930"/>
      <c r="O33" s="1401" t="s">
        <v>124</v>
      </c>
    </row>
    <row r="34" spans="1:15" ht="19.5" customHeight="1" thickBot="1" x14ac:dyDescent="0.3">
      <c r="A34" s="270"/>
      <c r="B34" s="931" t="s">
        <v>125</v>
      </c>
      <c r="C34" s="1398"/>
      <c r="D34" s="932" t="s">
        <v>126</v>
      </c>
      <c r="E34" s="933" t="s">
        <v>127</v>
      </c>
      <c r="F34" s="932" t="s">
        <v>128</v>
      </c>
      <c r="G34" s="932"/>
      <c r="H34" s="935" t="s">
        <v>129</v>
      </c>
      <c r="I34" s="936"/>
      <c r="J34" s="1404"/>
      <c r="K34" s="937" t="s">
        <v>130</v>
      </c>
      <c r="L34" s="1001" t="s">
        <v>21</v>
      </c>
      <c r="M34" s="939" t="s">
        <v>22</v>
      </c>
      <c r="N34" s="940"/>
      <c r="O34" s="1402"/>
    </row>
    <row r="35" spans="1:15" ht="18" x14ac:dyDescent="0.25">
      <c r="A35" s="270"/>
      <c r="B35" s="941"/>
      <c r="C35" s="1002"/>
      <c r="D35" s="943" t="s">
        <v>131</v>
      </c>
      <c r="E35" s="944" t="s">
        <v>132</v>
      </c>
      <c r="F35" s="1003" t="s">
        <v>133</v>
      </c>
      <c r="G35" s="1003"/>
      <c r="H35" s="947" t="s">
        <v>134</v>
      </c>
      <c r="I35" s="948"/>
      <c r="J35" s="1004"/>
      <c r="K35" s="937" t="s">
        <v>109</v>
      </c>
      <c r="L35" s="1005"/>
      <c r="M35" s="951"/>
      <c r="N35" s="952"/>
      <c r="O35" s="953" t="s">
        <v>22</v>
      </c>
    </row>
    <row r="36" spans="1:15" ht="18.75" thickBot="1" x14ac:dyDescent="0.3">
      <c r="A36" s="270"/>
      <c r="B36" s="1006"/>
      <c r="C36" s="1007"/>
      <c r="D36" s="932" t="s">
        <v>132</v>
      </c>
      <c r="E36" s="956" t="s">
        <v>135</v>
      </c>
      <c r="F36" s="1008" t="s">
        <v>136</v>
      </c>
      <c r="G36" s="1008"/>
      <c r="H36" s="959" t="s">
        <v>128</v>
      </c>
      <c r="I36" s="960"/>
      <c r="J36" s="1009"/>
      <c r="K36" s="962" t="s">
        <v>137</v>
      </c>
      <c r="L36" s="1010"/>
      <c r="M36" s="964"/>
      <c r="N36" s="965"/>
      <c r="O36" s="966" t="s">
        <v>138</v>
      </c>
    </row>
    <row r="37" spans="1:15" ht="4.5" customHeight="1" thickBot="1" x14ac:dyDescent="0.25">
      <c r="A37" s="731"/>
      <c r="B37" s="732"/>
      <c r="C37" s="733"/>
      <c r="D37" s="735"/>
      <c r="E37" s="736"/>
      <c r="F37" s="737"/>
      <c r="G37" s="737"/>
      <c r="H37" s="737"/>
      <c r="I37" s="737"/>
      <c r="J37" s="738"/>
      <c r="K37" s="739"/>
      <c r="L37" s="740"/>
      <c r="M37" s="907"/>
      <c r="N37" s="907"/>
      <c r="O37" s="1011"/>
    </row>
  </sheetData>
  <mergeCells count="6">
    <mergeCell ref="C3:C4"/>
    <mergeCell ref="J3:J4"/>
    <mergeCell ref="O3:O4"/>
    <mergeCell ref="C33:C34"/>
    <mergeCell ref="J33:J34"/>
    <mergeCell ref="O33:O34"/>
  </mergeCells>
  <pageMargins left="0.78740157499999996" right="0.78740157499999996" top="0.85" bottom="0.81" header="0.4921259845" footer="0.4921259845"/>
  <pageSetup paperSize="9" scale="8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(1) Gesamtstatistik</vt:lpstr>
      <vt:lpstr>(6.1) Fz-arten n.Benutz 1.HJ </vt:lpstr>
      <vt:lpstr>(6.2) Fz-arten n.Benutz 2.HJ </vt:lpstr>
      <vt:lpstr>(14) Antriebsarten </vt:lpstr>
      <vt:lpstr>(14.1) Antriebsart Elektro</vt:lpstr>
      <vt:lpstr>(14.2) Antriebsart Diesel</vt:lpstr>
      <vt:lpstr>(14.3) Antriebsart Benzin</vt:lpstr>
      <vt:lpstr>(15) Schadstoffarmstufen</vt:lpstr>
      <vt:lpstr>(15.8) Euro 6 Fahrzeuge</vt:lpstr>
      <vt:lpstr>(20) Farben</vt:lpstr>
      <vt:lpstr>(24) Zul.nach Postleitzahlen</vt:lpstr>
      <vt:lpstr>(24.1) Fz.arten Zul.nach PLZ</vt:lpstr>
      <vt:lpstr>(29) Hersteller motorisierte Fz</vt:lpstr>
      <vt:lpstr>(29.1) Hersteller Anhänger</vt:lpstr>
    </vt:vector>
  </TitlesOfParts>
  <Company>Bundesstadt Bonn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Franke, Stefan (33-521)</dc:creator>
  <cp:lastModifiedBy>Hense, Sven (10-22)</cp:lastModifiedBy>
  <dcterms:created xsi:type="dcterms:W3CDTF">2017-01-18T07:52:00Z</dcterms:created>
  <dcterms:modified xsi:type="dcterms:W3CDTF">2017-01-18T09:04:07Z</dcterms:modified>
</cp:coreProperties>
</file>